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iunict-my.sharepoint.com/personal/marzia_santo_unict_it/Documents/Archivio_Marzia/LEZIONI/Lezioni I sem. 2023.24/SITO/"/>
    </mc:Choice>
  </mc:AlternateContent>
  <xr:revisionPtr revIDLastSave="6" documentId="8_{FF25FE89-647D-457E-9E73-D0184702BA90}" xr6:coauthVersionLast="47" xr6:coauthVersionMax="47" xr10:uidLastSave="{93ADD4A9-FBF3-4DA3-999B-3096D367674A}"/>
  <bookViews>
    <workbookView xWindow="-120" yWindow="-120" windowWidth="29040" windowHeight="15720" tabRatio="586" xr2:uid="{F19A1D9F-D94F-3A46-BCCE-56C081905603}"/>
  </bookViews>
  <sheets>
    <sheet name="1A" sheetId="1" r:id="rId1"/>
    <sheet name="1B" sheetId="2" r:id="rId2"/>
    <sheet name="1C" sheetId="3" r:id="rId3"/>
    <sheet name="1D" sheetId="5" r:id="rId4"/>
    <sheet name="2A" sheetId="6" r:id="rId5"/>
    <sheet name="2B" sheetId="7" r:id="rId6"/>
    <sheet name="2C" sheetId="8" r:id="rId7"/>
    <sheet name="2D" sheetId="9" r:id="rId8"/>
    <sheet name="3A" sheetId="10" r:id="rId9"/>
    <sheet name="3B" sheetId="11" r:id="rId10"/>
    <sheet name="3C" sheetId="12" r:id="rId11"/>
    <sheet name="3D" sheetId="13" r:id="rId12"/>
    <sheet name="4A" sheetId="14" r:id="rId13"/>
    <sheet name="4B" sheetId="15" r:id="rId14"/>
    <sheet name="4C" sheetId="16" r:id="rId15"/>
    <sheet name="4D" sheetId="17" r:id="rId16"/>
    <sheet name="5A" sheetId="18" r:id="rId17"/>
    <sheet name="5B" sheetId="19" r:id="rId18"/>
    <sheet name="5C" sheetId="20" r:id="rId19"/>
    <sheet name="5D" sheetId="21" r:id="rId20"/>
    <sheet name="6A" sheetId="22" r:id="rId21"/>
    <sheet name="6B" sheetId="23" r:id="rId22"/>
    <sheet name="6C" sheetId="24" r:id="rId23"/>
    <sheet name="6D" sheetId="25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1" i="25" l="1"/>
  <c r="R20" i="25"/>
  <c r="R19" i="25"/>
  <c r="R18" i="25"/>
  <c r="R17" i="25"/>
  <c r="R16" i="25"/>
  <c r="R15" i="25"/>
  <c r="R14" i="25"/>
  <c r="R13" i="25"/>
  <c r="R12" i="25"/>
  <c r="R11" i="25"/>
  <c r="Q20" i="24"/>
  <c r="Q19" i="24"/>
  <c r="Q18" i="24"/>
  <c r="Q17" i="24"/>
  <c r="Q16" i="24"/>
  <c r="Q15" i="24"/>
  <c r="Q14" i="24"/>
  <c r="Q13" i="24"/>
  <c r="Q12" i="24"/>
  <c r="Q11" i="24"/>
  <c r="Q10" i="24"/>
  <c r="Q20" i="23"/>
  <c r="Q19" i="23"/>
  <c r="Q18" i="23"/>
  <c r="Q17" i="23"/>
  <c r="Q16" i="23"/>
  <c r="Q15" i="23"/>
  <c r="Q14" i="23"/>
  <c r="Q13" i="23"/>
  <c r="Q12" i="23"/>
  <c r="Q11" i="23"/>
  <c r="Q10" i="23"/>
  <c r="Q21" i="22"/>
  <c r="Q20" i="22"/>
  <c r="Q19" i="22"/>
  <c r="Q18" i="22"/>
  <c r="Q17" i="22"/>
  <c r="Q16" i="22"/>
  <c r="Q15" i="22"/>
  <c r="Q14" i="22"/>
  <c r="Q13" i="22"/>
  <c r="Q12" i="22"/>
  <c r="Q11" i="22"/>
  <c r="R21" i="21"/>
  <c r="R20" i="21"/>
  <c r="R19" i="21"/>
  <c r="R18" i="21"/>
  <c r="R17" i="21"/>
  <c r="R16" i="21"/>
  <c r="R15" i="21"/>
  <c r="R14" i="21"/>
  <c r="R13" i="21"/>
  <c r="R12" i="21"/>
  <c r="R11" i="21"/>
  <c r="R10" i="21"/>
  <c r="R21" i="20"/>
  <c r="R20" i="20"/>
  <c r="R19" i="20"/>
  <c r="R18" i="20"/>
  <c r="R17" i="20"/>
  <c r="R16" i="20"/>
  <c r="R15" i="20"/>
  <c r="R14" i="20"/>
  <c r="R13" i="20"/>
  <c r="R12" i="20"/>
  <c r="R11" i="20"/>
  <c r="R10" i="20"/>
  <c r="R21" i="19"/>
  <c r="R20" i="19"/>
  <c r="R19" i="19"/>
  <c r="R18" i="19"/>
  <c r="R17" i="19"/>
  <c r="R16" i="19"/>
  <c r="R15" i="19"/>
  <c r="R14" i="19"/>
  <c r="R13" i="19"/>
  <c r="R12" i="19"/>
  <c r="R11" i="19"/>
  <c r="R10" i="19"/>
  <c r="R21" i="18"/>
  <c r="R20" i="18"/>
  <c r="R19" i="18"/>
  <c r="R18" i="18"/>
  <c r="R17" i="18"/>
  <c r="R16" i="18"/>
  <c r="R15" i="18"/>
  <c r="R14" i="18"/>
  <c r="R13" i="18"/>
  <c r="R12" i="18"/>
  <c r="R11" i="18"/>
  <c r="R10" i="18"/>
  <c r="P17" i="17"/>
  <c r="P16" i="17"/>
  <c r="P15" i="17"/>
  <c r="P14" i="17"/>
  <c r="P13" i="17"/>
  <c r="P12" i="17"/>
  <c r="P11" i="17"/>
  <c r="P18" i="16"/>
  <c r="P17" i="16"/>
  <c r="P16" i="16"/>
  <c r="P15" i="16"/>
  <c r="P14" i="16"/>
  <c r="P13" i="16"/>
  <c r="P12" i="16"/>
  <c r="P17" i="15"/>
  <c r="P16" i="15"/>
  <c r="P15" i="15"/>
  <c r="P14" i="15"/>
  <c r="P13" i="15"/>
  <c r="P12" i="15"/>
  <c r="P11" i="15"/>
  <c r="P17" i="14"/>
  <c r="P16" i="14"/>
  <c r="P15" i="14"/>
  <c r="P14" i="14"/>
  <c r="P13" i="14"/>
  <c r="P12" i="14"/>
  <c r="P11" i="14"/>
  <c r="O15" i="13"/>
  <c r="O14" i="13"/>
  <c r="O13" i="13"/>
  <c r="O12" i="13"/>
  <c r="O11" i="13"/>
  <c r="P15" i="12"/>
  <c r="P14" i="12"/>
  <c r="P13" i="12"/>
  <c r="P12" i="12"/>
  <c r="P11" i="12"/>
  <c r="P15" i="11"/>
  <c r="P14" i="11"/>
  <c r="P13" i="11"/>
  <c r="P12" i="11"/>
  <c r="P11" i="11"/>
  <c r="O15" i="10"/>
  <c r="O14" i="10"/>
  <c r="O13" i="10"/>
  <c r="O12" i="10"/>
  <c r="O11" i="10"/>
  <c r="P16" i="9"/>
  <c r="P15" i="9"/>
  <c r="P14" i="9"/>
  <c r="P13" i="9"/>
  <c r="P12" i="9"/>
  <c r="P11" i="9"/>
  <c r="P16" i="8"/>
  <c r="P15" i="8"/>
  <c r="P14" i="8"/>
  <c r="P13" i="8"/>
  <c r="P12" i="8"/>
  <c r="P11" i="8"/>
  <c r="P15" i="7"/>
  <c r="P14" i="7"/>
  <c r="P13" i="7"/>
  <c r="P12" i="7"/>
  <c r="P11" i="7"/>
  <c r="P10" i="7"/>
  <c r="P16" i="6"/>
  <c r="P15" i="6"/>
  <c r="P14" i="6"/>
  <c r="P13" i="6"/>
  <c r="P12" i="6"/>
  <c r="P11" i="6"/>
  <c r="P15" i="5"/>
  <c r="P14" i="5"/>
  <c r="P13" i="5"/>
  <c r="P12" i="5"/>
  <c r="P11" i="5"/>
  <c r="P15" i="3"/>
  <c r="P14" i="3"/>
  <c r="P13" i="3"/>
  <c r="P12" i="3"/>
  <c r="P11" i="3"/>
  <c r="P15" i="2"/>
  <c r="P14" i="2"/>
  <c r="P13" i="2"/>
  <c r="P12" i="2"/>
  <c r="P11" i="2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<sst xmlns="http://schemas.openxmlformats.org/spreadsheetml/2006/main" count="7802" uniqueCount="341">
  <si>
    <t>Università degli Studi di Catania</t>
  </si>
  <si>
    <t>Corso di Laurea Magistrale in MEDICINA e CHIRURGIA</t>
  </si>
  <si>
    <t>Orario delle Lezioni - A.A. 2023/24 - I semestre</t>
  </si>
  <si>
    <r>
      <rPr>
        <b/>
        <i/>
        <sz val="18"/>
        <color indexed="10"/>
        <rFont val="Arial"/>
        <family val="2"/>
      </rPr>
      <t xml:space="preserve">I </t>
    </r>
    <r>
      <rPr>
        <b/>
        <i/>
        <sz val="18"/>
        <color indexed="56"/>
        <rFont val="Arial"/>
        <family val="2"/>
      </rPr>
      <t>anno - Canale</t>
    </r>
    <r>
      <rPr>
        <b/>
        <i/>
        <sz val="18"/>
        <color indexed="10"/>
        <rFont val="Arial"/>
        <family val="2"/>
      </rPr>
      <t xml:space="preserve"> A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2023/24</t>
    </r>
  </si>
  <si>
    <t>Insegnamento</t>
  </si>
  <si>
    <r>
      <rPr>
        <b/>
        <sz val="9"/>
        <rFont val="Arial"/>
        <family val="2"/>
      </rPr>
      <t xml:space="preserve">Biologia e Genetica
</t>
    </r>
    <r>
      <rPr>
        <sz val="9"/>
        <rFont val="Arial"/>
        <family val="2"/>
      </rPr>
      <t>(10 CFU = 73 ore in aula)</t>
    </r>
  </si>
  <si>
    <r>
      <t xml:space="preserve">Fisica, Informatica e Statistica medica
</t>
    </r>
    <r>
      <rPr>
        <sz val="9"/>
        <rFont val="Arial"/>
        <family val="2"/>
      </rPr>
      <t>(10 CFU)</t>
    </r>
  </si>
  <si>
    <r>
      <rPr>
        <b/>
        <sz val="9"/>
        <rFont val="Arial"/>
        <family val="2"/>
      </rPr>
      <t xml:space="preserve">Chimica e Propedeutica Biochimica
</t>
    </r>
    <r>
      <rPr>
        <sz val="9"/>
        <rFont val="Arial"/>
        <family val="2"/>
      </rPr>
      <t xml:space="preserve">(6 CFU = 44 ore in aula)                </t>
    </r>
  </si>
  <si>
    <t>Attività didattiche integrative come da piano di studio
(orario stabilito dai docenti)</t>
  </si>
  <si>
    <r>
      <rPr>
        <b/>
        <sz val="9"/>
        <rFont val="Arial"/>
        <family val="2"/>
      </rPr>
      <t xml:space="preserve">Fisica
</t>
    </r>
    <r>
      <rPr>
        <sz val="9"/>
        <rFont val="Arial"/>
        <family val="2"/>
      </rPr>
      <t>(4 CFU = 29 ore in aula)</t>
    </r>
  </si>
  <si>
    <r>
      <rPr>
        <b/>
        <sz val="9"/>
        <rFont val="Arial"/>
        <family val="2"/>
      </rPr>
      <t xml:space="preserve">Statistica 
</t>
    </r>
    <r>
      <rPr>
        <sz val="9"/>
        <rFont val="Arial"/>
        <family val="2"/>
      </rPr>
      <t>(3 CFU = 22 ore in aula)</t>
    </r>
  </si>
  <si>
    <r>
      <rPr>
        <b/>
        <sz val="9"/>
        <rFont val="Arial"/>
        <family val="2"/>
      </rPr>
      <t xml:space="preserve">Informatica
</t>
    </r>
    <r>
      <rPr>
        <sz val="9"/>
        <rFont val="Arial"/>
        <family val="2"/>
      </rPr>
      <t>(3 CFU = 22 ore in aula)</t>
    </r>
  </si>
  <si>
    <t>Docente</t>
  </si>
  <si>
    <t>Di Pietro C.
Battaglia R.</t>
  </si>
  <si>
    <t>Musumeci P.</t>
  </si>
  <si>
    <t>Maugeri A.</t>
  </si>
  <si>
    <t>Alaimo S.</t>
  </si>
  <si>
    <t>Condorelli D.</t>
  </si>
  <si>
    <r>
      <t xml:space="preserve">   Sede</t>
    </r>
    <r>
      <rPr>
        <b/>
        <sz val="14"/>
        <color indexed="18"/>
        <rFont val="Arial"/>
        <family val="2"/>
      </rPr>
      <t xml:space="preserve">
Aula A - Torre Biologica</t>
    </r>
  </si>
  <si>
    <t>Data</t>
  </si>
  <si>
    <t>08,00-09,00</t>
  </si>
  <si>
    <t>09,00-10,00</t>
  </si>
  <si>
    <t>10,00-11,00</t>
  </si>
  <si>
    <t>11,00-12,00</t>
  </si>
  <si>
    <t>12,00-13,00</t>
  </si>
  <si>
    <t>13,00-14,00</t>
  </si>
  <si>
    <t>14,00-15,00</t>
  </si>
  <si>
    <t>15,00-16,00</t>
  </si>
  <si>
    <t>16,00-17,00</t>
  </si>
  <si>
    <t>lunedì</t>
  </si>
  <si>
    <t>BIOLOGIA</t>
  </si>
  <si>
    <t>martedì</t>
  </si>
  <si>
    <t>FISICA</t>
  </si>
  <si>
    <t>mercoledì</t>
  </si>
  <si>
    <t>STATISTICA</t>
  </si>
  <si>
    <t>giovedì</t>
  </si>
  <si>
    <t>INFORMATICA</t>
  </si>
  <si>
    <t>venerdì</t>
  </si>
  <si>
    <t>CHIMICA</t>
  </si>
  <si>
    <t>sabato</t>
  </si>
  <si>
    <t>domenica</t>
  </si>
  <si>
    <t>Fisica</t>
  </si>
  <si>
    <t>Chimica e Prop. Bioch.</t>
  </si>
  <si>
    <t>Biologia e Gen.</t>
  </si>
  <si>
    <t>Statistica</t>
  </si>
  <si>
    <t>Informatica</t>
  </si>
  <si>
    <t>SOSPENSIONE DIDATTICA (dal 18 dicembre al 9 gennaio)</t>
  </si>
  <si>
    <t>I SESSIONE ESAMI DI PROFITTO (dal 22 gennaio all' 1 marzo)</t>
  </si>
  <si>
    <r>
      <rPr>
        <b/>
        <i/>
        <sz val="18"/>
        <color indexed="10"/>
        <rFont val="Arial"/>
        <family val="2"/>
      </rPr>
      <t xml:space="preserve">I </t>
    </r>
    <r>
      <rPr>
        <b/>
        <i/>
        <sz val="18"/>
        <color indexed="56"/>
        <rFont val="Arial"/>
        <family val="2"/>
      </rPr>
      <t>anno - Canale</t>
    </r>
    <r>
      <rPr>
        <b/>
        <i/>
        <sz val="18"/>
        <color indexed="10"/>
        <rFont val="Arial"/>
        <family val="2"/>
      </rPr>
      <t xml:space="preserve"> B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2023/24</t>
    </r>
  </si>
  <si>
    <t>Barbagallo D.</t>
  </si>
  <si>
    <t>Gueli A.</t>
  </si>
  <si>
    <t>Micale G.</t>
  </si>
  <si>
    <t>Li Volti G.</t>
  </si>
  <si>
    <r>
      <t xml:space="preserve">   Sede
</t>
    </r>
    <r>
      <rPr>
        <b/>
        <sz val="14"/>
        <color indexed="18"/>
        <rFont val="Arial"/>
        <family val="2"/>
      </rPr>
      <t xml:space="preserve">Aula E - Torre Biologica  </t>
    </r>
  </si>
  <si>
    <r>
      <rPr>
        <b/>
        <i/>
        <sz val="18"/>
        <color indexed="10"/>
        <rFont val="Arial"/>
        <family val="2"/>
      </rPr>
      <t xml:space="preserve">I </t>
    </r>
    <r>
      <rPr>
        <b/>
        <i/>
        <sz val="18"/>
        <color indexed="56"/>
        <rFont val="Arial"/>
        <family val="2"/>
      </rPr>
      <t>anno - Canale</t>
    </r>
    <r>
      <rPr>
        <b/>
        <i/>
        <sz val="18"/>
        <color indexed="10"/>
        <rFont val="Arial"/>
        <family val="2"/>
      </rPr>
      <t xml:space="preserve"> C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2023/24</t>
    </r>
  </si>
  <si>
    <t>Ragusa M.</t>
  </si>
  <si>
    <t>Stella G.</t>
  </si>
  <si>
    <t>Fiore M.</t>
  </si>
  <si>
    <t>Nicoletti V.</t>
  </si>
  <si>
    <r>
      <rPr>
        <b/>
        <i/>
        <sz val="18"/>
        <color indexed="10"/>
        <rFont val="Arial"/>
        <family val="2"/>
      </rPr>
      <t xml:space="preserve">I </t>
    </r>
    <r>
      <rPr>
        <b/>
        <i/>
        <sz val="18"/>
        <color indexed="56"/>
        <rFont val="Arial"/>
        <family val="2"/>
      </rPr>
      <t>anno - Canale</t>
    </r>
    <r>
      <rPr>
        <b/>
        <i/>
        <sz val="18"/>
        <color indexed="10"/>
        <rFont val="Arial"/>
        <family val="2"/>
      </rPr>
      <t xml:space="preserve"> D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2023/24</t>
    </r>
  </si>
  <si>
    <r>
      <rPr>
        <b/>
        <sz val="9"/>
        <color theme="1"/>
        <rFont val="Arial"/>
        <family val="2"/>
      </rPr>
      <t xml:space="preserve">Biologia e Genetica
</t>
    </r>
    <r>
      <rPr>
        <sz val="9"/>
        <color theme="1"/>
        <rFont val="Arial"/>
        <family val="2"/>
      </rPr>
      <t>(10 CFU = 73 ore in aula)</t>
    </r>
  </si>
  <si>
    <r>
      <t xml:space="preserve">Fisica, Informatica e Statistica medica
</t>
    </r>
    <r>
      <rPr>
        <sz val="9"/>
        <color theme="1"/>
        <rFont val="Arial"/>
        <family val="2"/>
      </rPr>
      <t>(10 CFU)</t>
    </r>
  </si>
  <si>
    <r>
      <rPr>
        <b/>
        <sz val="9"/>
        <color theme="1"/>
        <rFont val="Arial"/>
        <family val="2"/>
      </rPr>
      <t xml:space="preserve">Chimica e Propedeutica Biochimica
</t>
    </r>
    <r>
      <rPr>
        <sz val="9"/>
        <color theme="1"/>
        <rFont val="Arial"/>
        <family val="2"/>
      </rPr>
      <t xml:space="preserve">(6 CFU = 44 ore in aula)                </t>
    </r>
  </si>
  <si>
    <r>
      <rPr>
        <b/>
        <sz val="9"/>
        <color theme="1"/>
        <rFont val="Arial"/>
        <family val="2"/>
      </rPr>
      <t xml:space="preserve">Fisica
</t>
    </r>
    <r>
      <rPr>
        <sz val="9"/>
        <color theme="1"/>
        <rFont val="Arial"/>
        <family val="2"/>
      </rPr>
      <t>(4 CFU = 29 ore in aula)</t>
    </r>
  </si>
  <si>
    <r>
      <rPr>
        <b/>
        <sz val="9"/>
        <color theme="1"/>
        <rFont val="Arial"/>
        <family val="2"/>
      </rPr>
      <t xml:space="preserve">Statistica 
</t>
    </r>
    <r>
      <rPr>
        <sz val="9"/>
        <color theme="1"/>
        <rFont val="Arial"/>
        <family val="2"/>
      </rPr>
      <t>(3 CFU = 22 ore in aula)</t>
    </r>
  </si>
  <si>
    <r>
      <rPr>
        <b/>
        <sz val="9"/>
        <color theme="1"/>
        <rFont val="Arial"/>
        <family val="2"/>
      </rPr>
      <t xml:space="preserve">Informatica
</t>
    </r>
    <r>
      <rPr>
        <sz val="9"/>
        <color theme="1"/>
        <rFont val="Arial"/>
        <family val="2"/>
      </rPr>
      <t>(3 CFU = 22 ore in aula)</t>
    </r>
  </si>
  <si>
    <t>Favara G.</t>
  </si>
  <si>
    <t>Di Maria A.</t>
  </si>
  <si>
    <t xml:space="preserve">Li Volti G. </t>
  </si>
  <si>
    <t>AULA NON DISPONIBILE</t>
  </si>
  <si>
    <r>
      <rPr>
        <b/>
        <i/>
        <sz val="18"/>
        <color rgb="FFC00000"/>
        <rFont val="Arial"/>
        <family val="2"/>
      </rPr>
      <t>II</t>
    </r>
    <r>
      <rPr>
        <b/>
        <i/>
        <sz val="18"/>
        <color indexed="18"/>
        <rFont val="Arial"/>
        <family val="2"/>
      </rPr>
      <t xml:space="preserve"> </t>
    </r>
    <r>
      <rPr>
        <b/>
        <i/>
        <sz val="18"/>
        <color rgb="FF002060"/>
        <rFont val="Arial"/>
        <family val="2"/>
      </rPr>
      <t>anno - Canale</t>
    </r>
    <r>
      <rPr>
        <b/>
        <i/>
        <sz val="18"/>
        <color indexed="10"/>
        <rFont val="Arial"/>
        <family val="2"/>
      </rPr>
      <t xml:space="preserve"> </t>
    </r>
    <r>
      <rPr>
        <b/>
        <i/>
        <sz val="18"/>
        <color rgb="FFC00000"/>
        <rFont val="Arial"/>
        <family val="2"/>
      </rPr>
      <t>A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2022/23</t>
    </r>
  </si>
  <si>
    <r>
      <rPr>
        <b/>
        <sz val="9"/>
        <rFont val="Arial"/>
        <family val="2"/>
      </rPr>
      <t>Anatomia II</t>
    </r>
    <r>
      <rPr>
        <b/>
        <sz val="9"/>
        <color indexed="10"/>
        <rFont val="Arial"/>
        <family val="2"/>
      </rPr>
      <t xml:space="preserve">
</t>
    </r>
    <r>
      <rPr>
        <sz val="9"/>
        <rFont val="Arial"/>
        <family val="2"/>
      </rPr>
      <t>(5 CFU) = 36 ore in aula</t>
    </r>
  </si>
  <si>
    <r>
      <rPr>
        <b/>
        <sz val="9"/>
        <rFont val="Arial"/>
        <family val="2"/>
      </rPr>
      <t xml:space="preserve">Microbiologia
</t>
    </r>
    <r>
      <rPr>
        <sz val="9"/>
        <rFont val="Arial"/>
        <family val="2"/>
      </rPr>
      <t>(7 CFU) = 51 ore in aula</t>
    </r>
  </si>
  <si>
    <r>
      <rPr>
        <b/>
        <sz val="9"/>
        <rFont val="Arial"/>
        <family val="2"/>
      </rPr>
      <t xml:space="preserve">Fisiologia e Biofisica 
</t>
    </r>
    <r>
      <rPr>
        <sz val="9"/>
        <rFont val="Arial"/>
        <family val="2"/>
      </rPr>
      <t>(4 CFU) = 29 ore in aula</t>
    </r>
  </si>
  <si>
    <r>
      <rPr>
        <b/>
        <sz val="9"/>
        <rFont val="Arial"/>
        <family val="2"/>
      </rPr>
      <t>Biochimica II</t>
    </r>
    <r>
      <rPr>
        <sz val="9"/>
        <rFont val="Arial"/>
        <family val="2"/>
      </rPr>
      <t xml:space="preserve">
(5 CFU) = 36 ore in aula</t>
    </r>
  </si>
  <si>
    <r>
      <rPr>
        <b/>
        <sz val="9"/>
        <rFont val="Arial"/>
        <family val="2"/>
      </rPr>
      <t xml:space="preserve">Scienze Umane
</t>
    </r>
    <r>
      <rPr>
        <sz val="9"/>
        <rFont val="Arial"/>
        <family val="2"/>
      </rPr>
      <t>(7 CFU)</t>
    </r>
  </si>
  <si>
    <t>Prin. Demoetnoantropologia
(2 CFU) = 14 ore in aula</t>
  </si>
  <si>
    <t>Storia della Medicina
(2 CFU) = 14 ore in aula</t>
  </si>
  <si>
    <t>D'Agata V.</t>
  </si>
  <si>
    <t xml:space="preserve">
Stefani S.
</t>
  </si>
  <si>
    <t>Scalia G.</t>
  </si>
  <si>
    <t xml:space="preserve">
Trovato L.
</t>
  </si>
  <si>
    <t>Cardile V.</t>
  </si>
  <si>
    <t>Vesco A.</t>
  </si>
  <si>
    <t>Vecchio I.</t>
  </si>
  <si>
    <r>
      <t xml:space="preserve">   Sede
</t>
    </r>
    <r>
      <rPr>
        <b/>
        <sz val="14"/>
        <color indexed="56"/>
        <rFont val="Arial"/>
        <family val="2"/>
      </rPr>
      <t>Aula B - Plesso Basile</t>
    </r>
  </si>
  <si>
    <t>Anatomia II</t>
  </si>
  <si>
    <t>Fisiologia e Biof.</t>
  </si>
  <si>
    <t>Microbiologia</t>
  </si>
  <si>
    <t>Anatomia</t>
  </si>
  <si>
    <t>Biochimica II</t>
  </si>
  <si>
    <t>Biofisica</t>
  </si>
  <si>
    <t>Biochimica</t>
  </si>
  <si>
    <t>Demo</t>
  </si>
  <si>
    <t>Storia</t>
  </si>
  <si>
    <t>Demoetnoantropologia</t>
  </si>
  <si>
    <t>SOSPENSIONE DIDATTICA (dal 18 dicembre al 9 gennaio) - Appello straordinario a.a. 2022/23</t>
  </si>
  <si>
    <r>
      <rPr>
        <b/>
        <i/>
        <sz val="18"/>
        <color rgb="FFC00000"/>
        <rFont val="Arial"/>
        <family val="2"/>
      </rPr>
      <t>II</t>
    </r>
    <r>
      <rPr>
        <b/>
        <i/>
        <sz val="18"/>
        <color indexed="18"/>
        <rFont val="Arial"/>
        <family val="2"/>
      </rPr>
      <t xml:space="preserve"> </t>
    </r>
    <r>
      <rPr>
        <b/>
        <i/>
        <sz val="18"/>
        <color rgb="FF002060"/>
        <rFont val="Arial"/>
        <family val="2"/>
      </rPr>
      <t>anno - Canale</t>
    </r>
    <r>
      <rPr>
        <b/>
        <i/>
        <sz val="18"/>
        <color indexed="10"/>
        <rFont val="Arial"/>
        <family val="2"/>
      </rPr>
      <t xml:space="preserve"> B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2022/23</t>
    </r>
  </si>
  <si>
    <t>Castorina S.</t>
  </si>
  <si>
    <t>Garozzo A.</t>
  </si>
  <si>
    <t>Ciranna L.</t>
  </si>
  <si>
    <t>Gurrieri E.</t>
  </si>
  <si>
    <r>
      <t xml:space="preserve">   Sede
</t>
    </r>
    <r>
      <rPr>
        <b/>
        <sz val="14"/>
        <color indexed="56"/>
        <rFont val="Arial"/>
        <family val="2"/>
      </rPr>
      <t>Aula C - Plesso Basile</t>
    </r>
  </si>
  <si>
    <r>
      <rPr>
        <b/>
        <i/>
        <sz val="18"/>
        <color rgb="FFC00000"/>
        <rFont val="Arial"/>
        <family val="2"/>
      </rPr>
      <t>II</t>
    </r>
    <r>
      <rPr>
        <b/>
        <i/>
        <sz val="18"/>
        <color indexed="18"/>
        <rFont val="Arial"/>
        <family val="2"/>
      </rPr>
      <t xml:space="preserve"> </t>
    </r>
    <r>
      <rPr>
        <b/>
        <i/>
        <sz val="18"/>
        <color rgb="FF002060"/>
        <rFont val="Arial"/>
        <family val="2"/>
      </rPr>
      <t>anno - Canale</t>
    </r>
    <r>
      <rPr>
        <b/>
        <i/>
        <sz val="18"/>
        <color indexed="10"/>
        <rFont val="Arial"/>
        <family val="2"/>
      </rPr>
      <t xml:space="preserve"> </t>
    </r>
    <r>
      <rPr>
        <b/>
        <i/>
        <sz val="18"/>
        <color rgb="FFC00000"/>
        <rFont val="Arial"/>
        <family val="2"/>
      </rPr>
      <t>C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2022/23</t>
    </r>
  </si>
  <si>
    <t>Loreto C.</t>
  </si>
  <si>
    <t>Furneri P.</t>
  </si>
  <si>
    <t>Cure S.</t>
  </si>
  <si>
    <r>
      <rPr>
        <b/>
        <i/>
        <sz val="18"/>
        <color rgb="FFC00000"/>
        <rFont val="Arial"/>
        <family val="2"/>
      </rPr>
      <t>II</t>
    </r>
    <r>
      <rPr>
        <b/>
        <i/>
        <sz val="18"/>
        <color indexed="18"/>
        <rFont val="Arial"/>
        <family val="2"/>
      </rPr>
      <t xml:space="preserve"> </t>
    </r>
    <r>
      <rPr>
        <b/>
        <i/>
        <sz val="18"/>
        <color rgb="FF002060"/>
        <rFont val="Arial"/>
        <family val="2"/>
      </rPr>
      <t>anno - Canale</t>
    </r>
    <r>
      <rPr>
        <b/>
        <i/>
        <sz val="18"/>
        <color indexed="10"/>
        <rFont val="Arial"/>
        <family val="2"/>
      </rPr>
      <t xml:space="preserve"> D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2022/23</t>
    </r>
  </si>
  <si>
    <t>Giunta S.</t>
  </si>
  <si>
    <t>Stefani S.
Bongiorno D.</t>
  </si>
  <si>
    <t>Puzzo D.</t>
  </si>
  <si>
    <t>Lupo G.</t>
  </si>
  <si>
    <r>
      <rPr>
        <b/>
        <i/>
        <sz val="18"/>
        <color rgb="FFC00000"/>
        <rFont val="Arial"/>
        <family val="2"/>
      </rPr>
      <t>III</t>
    </r>
    <r>
      <rPr>
        <b/>
        <i/>
        <sz val="18"/>
        <color rgb="FF002060"/>
        <rFont val="Arial"/>
        <family val="2"/>
      </rPr>
      <t xml:space="preserve"> anno - Canale</t>
    </r>
    <r>
      <rPr>
        <b/>
        <i/>
        <sz val="18"/>
        <color rgb="FFC00000"/>
        <rFont val="Arial"/>
        <family val="2"/>
      </rPr>
      <t xml:space="preserve"> A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2021/22</t>
    </r>
  </si>
  <si>
    <t>Corso Integrato</t>
  </si>
  <si>
    <r>
      <rPr>
        <b/>
        <sz val="9"/>
        <rFont val="Arial"/>
        <family val="2"/>
      </rPr>
      <t>Fisiologia Umana II</t>
    </r>
    <r>
      <rPr>
        <b/>
        <sz val="9"/>
        <color indexed="10"/>
        <rFont val="Arial"/>
        <family val="2"/>
      </rPr>
      <t xml:space="preserve">
</t>
    </r>
    <r>
      <rPr>
        <sz val="9"/>
        <rFont val="Arial"/>
        <family val="2"/>
      </rPr>
      <t>(7 CFU = 49 ore in aula)</t>
    </r>
  </si>
  <si>
    <r>
      <rPr>
        <b/>
        <sz val="9"/>
        <rFont val="Arial"/>
        <family val="2"/>
      </rPr>
      <t xml:space="preserve">Patologia generale ed Immunologia
</t>
    </r>
    <r>
      <rPr>
        <sz val="9"/>
        <rFont val="Arial"/>
        <family val="2"/>
      </rPr>
      <t>(7 CFU = 49 ore in aula)</t>
    </r>
  </si>
  <si>
    <r>
      <rPr>
        <b/>
        <sz val="9"/>
        <rFont val="Arial"/>
        <family val="2"/>
      </rPr>
      <t xml:space="preserve">Medicina di laboratorio e Diagnostica integrata
</t>
    </r>
    <r>
      <rPr>
        <sz val="9"/>
        <rFont val="Arial"/>
        <family val="2"/>
      </rPr>
      <t>(6 CFU)</t>
    </r>
  </si>
  <si>
    <t>Tirocinio
2 CFU
(1 CFU = 20 ore)</t>
  </si>
  <si>
    <t>Patologia Clinica
(2 CFU = 14 ore in aula)</t>
  </si>
  <si>
    <t>Biochimica Clinica
(2 CFU = 14 ore in aula)</t>
  </si>
  <si>
    <t>Microbiologia Clinica
(2 CFU = 14 ore in aula)</t>
  </si>
  <si>
    <t>Palmeri A.</t>
  </si>
  <si>
    <t xml:space="preserve">
Nicoletti F.
Arcidiacono A.
Fagone P.
</t>
  </si>
  <si>
    <t xml:space="preserve">
Manzella L.
</t>
  </si>
  <si>
    <t xml:space="preserve">
Calabrese V.
</t>
  </si>
  <si>
    <t xml:space="preserve">
Salmeri M.
</t>
  </si>
  <si>
    <r>
      <t xml:space="preserve">Sede
</t>
    </r>
    <r>
      <rPr>
        <b/>
        <sz val="14"/>
        <color indexed="56"/>
        <rFont val="Arial"/>
        <family val="2"/>
      </rPr>
      <t xml:space="preserve">Aula A - Plesso Didattico "A. Basile"                  </t>
    </r>
    <r>
      <rPr>
        <b/>
        <sz val="14"/>
        <color indexed="10"/>
        <rFont val="Arial"/>
        <family val="2"/>
      </rPr>
      <t xml:space="preserve">              </t>
    </r>
  </si>
  <si>
    <t>17,00-18,00</t>
  </si>
  <si>
    <t>Fisiologia II</t>
  </si>
  <si>
    <t>Patol. Gen. ed Immunol.</t>
  </si>
  <si>
    <t>Biochimica Clin.</t>
  </si>
  <si>
    <t>Patologia</t>
  </si>
  <si>
    <t>Biochimica Clin</t>
  </si>
  <si>
    <t>Patologia Clin.</t>
  </si>
  <si>
    <t>Microbiol. Clin.</t>
  </si>
  <si>
    <t>Microbiologia Clin.</t>
  </si>
  <si>
    <r>
      <rPr>
        <b/>
        <i/>
        <sz val="18"/>
        <color rgb="FFC00000"/>
        <rFont val="Arial"/>
        <family val="2"/>
      </rPr>
      <t>III</t>
    </r>
    <r>
      <rPr>
        <b/>
        <i/>
        <sz val="18"/>
        <color rgb="FF002060"/>
        <rFont val="Arial"/>
        <family val="2"/>
      </rPr>
      <t xml:space="preserve"> anno - Canale</t>
    </r>
    <r>
      <rPr>
        <b/>
        <i/>
        <sz val="18"/>
        <color rgb="FFC00000"/>
        <rFont val="Arial"/>
        <family val="2"/>
      </rPr>
      <t xml:space="preserve"> B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2021/22</t>
    </r>
  </si>
  <si>
    <t>Giuffrida R.</t>
  </si>
  <si>
    <t xml:space="preserve">
De Francesco E.
</t>
  </si>
  <si>
    <t xml:space="preserve">
Scalia G.
</t>
  </si>
  <si>
    <r>
      <t xml:space="preserve">Sede
</t>
    </r>
    <r>
      <rPr>
        <b/>
        <sz val="14"/>
        <color indexed="56"/>
        <rFont val="Arial"/>
        <family val="2"/>
      </rPr>
      <t>Aula C - Torre Biologica</t>
    </r>
  </si>
  <si>
    <r>
      <t>III</t>
    </r>
    <r>
      <rPr>
        <b/>
        <i/>
        <sz val="18"/>
        <color rgb="FF002060"/>
        <rFont val="Arial"/>
        <family val="2"/>
      </rPr>
      <t xml:space="preserve"> anno - Canale</t>
    </r>
    <r>
      <rPr>
        <b/>
        <i/>
        <sz val="18"/>
        <color rgb="FFC00000"/>
        <rFont val="Arial"/>
        <family val="2"/>
      </rPr>
      <t xml:space="preserve"> C</t>
    </r>
    <r>
      <rPr>
        <b/>
        <i/>
        <sz val="18"/>
        <color rgb="FF000080"/>
        <rFont val="Arial"/>
        <family val="2"/>
      </rPr>
      <t xml:space="preserve">
</t>
    </r>
    <r>
      <rPr>
        <b/>
        <i/>
        <sz val="9"/>
        <color rgb="FF000080"/>
        <rFont val="Arial"/>
        <family val="2"/>
      </rPr>
      <t>Studenti immatricolati A.A. 2021/22</t>
    </r>
  </si>
  <si>
    <t>Parenti R.</t>
  </si>
  <si>
    <r>
      <t>III</t>
    </r>
    <r>
      <rPr>
        <b/>
        <i/>
        <sz val="18"/>
        <color rgb="FF002060"/>
        <rFont val="Arial"/>
        <family val="2"/>
      </rPr>
      <t xml:space="preserve"> anno - Canale</t>
    </r>
    <r>
      <rPr>
        <b/>
        <i/>
        <sz val="18"/>
        <color rgb="FFC00000"/>
        <rFont val="Arial"/>
        <family val="2"/>
      </rPr>
      <t xml:space="preserve"> D</t>
    </r>
    <r>
      <rPr>
        <b/>
        <i/>
        <sz val="18"/>
        <color rgb="FF000080"/>
        <rFont val="Arial"/>
        <family val="2"/>
      </rPr>
      <t xml:space="preserve">
</t>
    </r>
    <r>
      <rPr>
        <b/>
        <i/>
        <sz val="9"/>
        <color rgb="FF000080"/>
        <rFont val="Arial"/>
        <family val="2"/>
      </rPr>
      <t>Studenti immatricolati A.A. 2021/22</t>
    </r>
  </si>
  <si>
    <t>Malaguarnera L.</t>
  </si>
  <si>
    <t xml:space="preserve">
Stella S.
</t>
  </si>
  <si>
    <r>
      <rPr>
        <b/>
        <i/>
        <sz val="18"/>
        <color rgb="FFC00000"/>
        <rFont val="Arial"/>
        <family val="2"/>
      </rPr>
      <t xml:space="preserve">IV </t>
    </r>
    <r>
      <rPr>
        <b/>
        <i/>
        <sz val="18"/>
        <color rgb="FF002060"/>
        <rFont val="Arial"/>
        <family val="2"/>
      </rPr>
      <t>anno - Canale</t>
    </r>
    <r>
      <rPr>
        <b/>
        <i/>
        <sz val="18"/>
        <color rgb="FFC00000"/>
        <rFont val="Arial"/>
        <family val="2"/>
      </rPr>
      <t xml:space="preserve"> A 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2020/21</t>
    </r>
  </si>
  <si>
    <r>
      <rPr>
        <b/>
        <sz val="8"/>
        <rFont val="Arial"/>
        <family val="2"/>
      </rPr>
      <t xml:space="preserve">Farmacologia
Clin. e Ind. Terapeut.
</t>
    </r>
    <r>
      <rPr>
        <sz val="8"/>
        <rFont val="Arial"/>
        <family val="2"/>
      </rPr>
      <t>(3 CFU = 21 ore in aula)</t>
    </r>
  </si>
  <si>
    <r>
      <rPr>
        <b/>
        <sz val="8"/>
        <rFont val="Arial"/>
        <family val="2"/>
      </rPr>
      <t xml:space="preserve">Malattie del Sistema endocrino
</t>
    </r>
    <r>
      <rPr>
        <sz val="8"/>
        <rFont val="Arial"/>
        <family val="2"/>
      </rPr>
      <t>(7 CFU)</t>
    </r>
  </si>
  <si>
    <r>
      <rPr>
        <b/>
        <sz val="8"/>
        <rFont val="Arial"/>
        <family val="2"/>
      </rPr>
      <t xml:space="preserve">Malattie infettive, Mal. cutanee e veneree 
</t>
    </r>
    <r>
      <rPr>
        <sz val="8"/>
        <rFont val="Arial"/>
        <family val="2"/>
      </rPr>
      <t>(7 CFU)</t>
    </r>
  </si>
  <si>
    <r>
      <rPr>
        <b/>
        <sz val="8"/>
        <rFont val="Arial"/>
        <family val="2"/>
      </rPr>
      <t>Malattie dell'Apparato digerente</t>
    </r>
    <r>
      <rPr>
        <b/>
        <sz val="8"/>
        <color indexed="10"/>
        <rFont val="Arial"/>
        <family val="2"/>
      </rPr>
      <t xml:space="preserve">
</t>
    </r>
    <r>
      <rPr>
        <sz val="8"/>
        <rFont val="Arial"/>
        <family val="2"/>
      </rPr>
      <t>(5 CFU)</t>
    </r>
  </si>
  <si>
    <t>Tirocinio
5 CFU
(1 CFU = 20 ore)</t>
  </si>
  <si>
    <t>Mal. Sist. Endocrino
(5 CFU = 35 ore in aula)</t>
  </si>
  <si>
    <t>Endocrinochir.
(2 CFU = 14 ore in aula)</t>
  </si>
  <si>
    <t>Mal. Infettive
(5 CFU = 35 ore in aula)</t>
  </si>
  <si>
    <t>Mal. Cutanee e veneree
(2 CFU = 14 ore in aula)</t>
  </si>
  <si>
    <t>Mal. App. Digerente
(3 CFU = 21 ore in aula)</t>
  </si>
  <si>
    <t>Chir. App. Digerente
(2 CFU = 14 ore in aula)</t>
  </si>
  <si>
    <t>Cantarella G.</t>
  </si>
  <si>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Calogero A.
</t>
    </r>
  </si>
  <si>
    <t>Veroux M.</t>
  </si>
  <si>
    <t>Cacopardo B.
Nunnari G.
Marino A.</t>
  </si>
  <si>
    <t>Micali G.</t>
  </si>
  <si>
    <t>Bertino G.</t>
  </si>
  <si>
    <t>Latteri S.</t>
  </si>
  <si>
    <r>
      <t xml:space="preserve">Sede
</t>
    </r>
    <r>
      <rPr>
        <b/>
        <sz val="14"/>
        <color indexed="56"/>
        <rFont val="Arial"/>
        <family val="2"/>
      </rPr>
      <t xml:space="preserve">Aula D - Torre Biologica  </t>
    </r>
    <r>
      <rPr>
        <b/>
        <sz val="14"/>
        <color indexed="10"/>
        <rFont val="Arial"/>
        <family val="2"/>
      </rPr>
      <t xml:space="preserve">                     </t>
    </r>
  </si>
  <si>
    <t>Mal. Sist. Endocrino</t>
  </si>
  <si>
    <t>Farmacol. Clin.</t>
  </si>
  <si>
    <t>Farmaco</t>
  </si>
  <si>
    <t>Mal. Cutanee e veneree</t>
  </si>
  <si>
    <t>Endocrino</t>
  </si>
  <si>
    <t>Endocrinochir.</t>
  </si>
  <si>
    <t>Infettive</t>
  </si>
  <si>
    <t>Cutanee</t>
  </si>
  <si>
    <t>Digerente</t>
  </si>
  <si>
    <t>Chirurgia Dig.</t>
  </si>
  <si>
    <t>Mal. Infettive</t>
  </si>
  <si>
    <t>Chir. App. Digerente</t>
  </si>
  <si>
    <t>Mal. App. Digerente</t>
  </si>
  <si>
    <t>Endocrinochirurgia</t>
  </si>
  <si>
    <r>
      <rPr>
        <b/>
        <i/>
        <sz val="18"/>
        <color rgb="FFC00000"/>
        <rFont val="Arial"/>
        <family val="2"/>
      </rPr>
      <t xml:space="preserve">IV </t>
    </r>
    <r>
      <rPr>
        <b/>
        <i/>
        <sz val="18"/>
        <color rgb="FF002060"/>
        <rFont val="Arial"/>
        <family val="2"/>
      </rPr>
      <t>anno - Canale</t>
    </r>
    <r>
      <rPr>
        <b/>
        <i/>
        <sz val="18"/>
        <color rgb="FFC00000"/>
        <rFont val="Arial"/>
        <family val="2"/>
      </rPr>
      <t xml:space="preserve"> B 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2020/21</t>
    </r>
  </si>
  <si>
    <r>
      <rPr>
        <b/>
        <sz val="9"/>
        <rFont val="Arial"/>
        <family val="2"/>
      </rPr>
      <t xml:space="preserve">Farmacologia
Clin. e Ind. Terapeut.
</t>
    </r>
    <r>
      <rPr>
        <sz val="9"/>
        <rFont val="Arial"/>
        <family val="2"/>
      </rPr>
      <t>(3 CFU = 21 ore in aula)</t>
    </r>
  </si>
  <si>
    <r>
      <rPr>
        <b/>
        <sz val="9"/>
        <rFont val="Arial"/>
        <family val="2"/>
      </rPr>
      <t xml:space="preserve">Malattie del Sistema endocrino
</t>
    </r>
    <r>
      <rPr>
        <sz val="9"/>
        <rFont val="Arial"/>
        <family val="2"/>
      </rPr>
      <t>(7 CFU)</t>
    </r>
  </si>
  <si>
    <r>
      <rPr>
        <b/>
        <sz val="9"/>
        <rFont val="Arial"/>
        <family val="2"/>
      </rPr>
      <t xml:space="preserve">Malattie infettive, Mal. cutanee e veneree 
</t>
    </r>
    <r>
      <rPr>
        <sz val="9"/>
        <rFont val="Arial"/>
        <family val="2"/>
      </rPr>
      <t>(7 CFU)</t>
    </r>
  </si>
  <si>
    <r>
      <rPr>
        <b/>
        <sz val="9"/>
        <rFont val="Arial"/>
        <family val="2"/>
      </rPr>
      <t>Malattie dell'Apparato digerente</t>
    </r>
    <r>
      <rPr>
        <b/>
        <sz val="9"/>
        <color indexed="10"/>
        <rFont val="Arial"/>
        <family val="2"/>
      </rPr>
      <t xml:space="preserve">
</t>
    </r>
    <r>
      <rPr>
        <sz val="9"/>
        <rFont val="Arial"/>
        <family val="2"/>
      </rPr>
      <t>(5 CFU)</t>
    </r>
  </si>
  <si>
    <t>Drago F.</t>
  </si>
  <si>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 xml:space="preserve">Frasca F.
Vella V.
</t>
    </r>
  </si>
  <si>
    <t>Donati M.</t>
  </si>
  <si>
    <t>Verzì A. E.</t>
  </si>
  <si>
    <t>Gruttadauria S.</t>
  </si>
  <si>
    <r>
      <rPr>
        <b/>
        <i/>
        <sz val="18"/>
        <color rgb="FFC00000"/>
        <rFont val="Arial"/>
        <family val="2"/>
      </rPr>
      <t xml:space="preserve">IV </t>
    </r>
    <r>
      <rPr>
        <b/>
        <i/>
        <sz val="18"/>
        <color rgb="FF002060"/>
        <rFont val="Arial"/>
        <family val="2"/>
      </rPr>
      <t>anno - Canale</t>
    </r>
    <r>
      <rPr>
        <b/>
        <i/>
        <sz val="18"/>
        <color rgb="FFC00000"/>
        <rFont val="Arial"/>
        <family val="2"/>
      </rPr>
      <t xml:space="preserve"> C 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2020/21</t>
    </r>
  </si>
  <si>
    <t>Sortino M.A.</t>
  </si>
  <si>
    <t>Sciacca L.
Condorelli R.</t>
  </si>
  <si>
    <t>Guastella T.</t>
  </si>
  <si>
    <t>Dinotta F.</t>
  </si>
  <si>
    <t>Catanzaro R.</t>
  </si>
  <si>
    <t>Zanghì A.</t>
  </si>
  <si>
    <r>
      <t xml:space="preserve">Sede
</t>
    </r>
    <r>
      <rPr>
        <b/>
        <sz val="14"/>
        <color indexed="56"/>
        <rFont val="Arial"/>
        <family val="2"/>
      </rPr>
      <t>Aula 1 - Ed. 4 Policlinico</t>
    </r>
    <r>
      <rPr>
        <b/>
        <sz val="14"/>
        <color indexed="10"/>
        <rFont val="Arial"/>
        <family val="2"/>
      </rPr>
      <t xml:space="preserve">                    </t>
    </r>
  </si>
  <si>
    <t>Aula 3 - Edificio 13 Policlinico</t>
  </si>
  <si>
    <r>
      <rPr>
        <b/>
        <i/>
        <sz val="18"/>
        <color rgb="FFC00000"/>
        <rFont val="Arial"/>
        <family val="2"/>
      </rPr>
      <t xml:space="preserve">IV </t>
    </r>
    <r>
      <rPr>
        <b/>
        <i/>
        <sz val="18"/>
        <color rgb="FF002060"/>
        <rFont val="Arial"/>
        <family val="2"/>
      </rPr>
      <t>anno - Canale</t>
    </r>
    <r>
      <rPr>
        <b/>
        <i/>
        <sz val="18"/>
        <color rgb="FFC00000"/>
        <rFont val="Arial"/>
        <family val="2"/>
      </rPr>
      <t xml:space="preserve"> D 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2020/21</t>
    </r>
  </si>
  <si>
    <t>Leggio G.M.</t>
  </si>
  <si>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Sciacca L.</t>
    </r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 xml:space="preserve">La Vignera S.
</t>
    </r>
  </si>
  <si>
    <t xml:space="preserve">Lacarrubba F. </t>
  </si>
  <si>
    <t>Vecchio R.</t>
  </si>
  <si>
    <r>
      <rPr>
        <b/>
        <i/>
        <sz val="18"/>
        <color rgb="FFC00000"/>
        <rFont val="Arial"/>
        <family val="2"/>
      </rPr>
      <t>V</t>
    </r>
    <r>
      <rPr>
        <b/>
        <i/>
        <sz val="18"/>
        <color indexed="18"/>
        <rFont val="Arial"/>
        <family val="2"/>
      </rPr>
      <t xml:space="preserve"> anno - </t>
    </r>
    <r>
      <rPr>
        <b/>
        <i/>
        <sz val="18"/>
        <color rgb="FF002060"/>
        <rFont val="Arial"/>
        <family val="2"/>
      </rPr>
      <t>Canale</t>
    </r>
    <r>
      <rPr>
        <b/>
        <i/>
        <sz val="18"/>
        <color rgb="FFC00000"/>
        <rFont val="Arial"/>
        <family val="2"/>
      </rPr>
      <t xml:space="preserve"> A</t>
    </r>
    <r>
      <rPr>
        <b/>
        <i/>
        <sz val="18"/>
        <color indexed="18"/>
        <rFont val="Arial"/>
        <family val="2"/>
      </rPr>
      <t xml:space="preserve"> 
</t>
    </r>
    <r>
      <rPr>
        <b/>
        <i/>
        <sz val="9"/>
        <color indexed="18"/>
        <rFont val="Arial"/>
        <family val="2"/>
      </rPr>
      <t>Studenti immatricolati A.A. 2019/20</t>
    </r>
  </si>
  <si>
    <r>
      <rPr>
        <b/>
        <sz val="9"/>
        <rFont val="Arial"/>
        <family val="2"/>
      </rPr>
      <t>Diagnostica per immagini e Radioterapia</t>
    </r>
    <r>
      <rPr>
        <sz val="9"/>
        <rFont val="Arial"/>
        <family val="2"/>
      </rPr>
      <t xml:space="preserve">  
(6 CFU)</t>
    </r>
  </si>
  <si>
    <r>
      <rPr>
        <b/>
        <sz val="9"/>
        <rFont val="Arial"/>
        <family val="2"/>
      </rPr>
      <t>Malattie dell'App. Locomotore, Fisiatria, Chirurgia Plastica, Chirurgia Maxillo-Facciale</t>
    </r>
    <r>
      <rPr>
        <sz val="9"/>
        <rFont val="Arial"/>
        <family val="2"/>
      </rPr>
      <t xml:space="preserve">
(6 CFU)</t>
    </r>
  </si>
  <si>
    <r>
      <rPr>
        <b/>
        <sz val="9"/>
        <rFont val="Arial"/>
        <family val="2"/>
      </rPr>
      <t>Farmacologia clinica
e Indicazioni terapeutiche</t>
    </r>
    <r>
      <rPr>
        <sz val="9"/>
        <rFont val="Arial"/>
        <family val="2"/>
      </rPr>
      <t xml:space="preserve">
(4 CFU)</t>
    </r>
  </si>
  <si>
    <r>
      <rPr>
        <b/>
        <sz val="9"/>
        <rFont val="Arial"/>
        <family val="2"/>
      </rPr>
      <t>Sanità pubblica e Scienze medico-legali</t>
    </r>
    <r>
      <rPr>
        <sz val="9"/>
        <rFont val="Arial"/>
        <family val="2"/>
      </rPr>
      <t xml:space="preserve">
(12 CFU)</t>
    </r>
  </si>
  <si>
    <r>
      <t xml:space="preserve">Anatomia Patologica II
</t>
    </r>
    <r>
      <rPr>
        <sz val="9"/>
        <rFont val="Arial"/>
        <family val="2"/>
      </rPr>
      <t>(5 CFU = 35 ore aula)</t>
    </r>
  </si>
  <si>
    <r>
      <rPr>
        <sz val="12"/>
        <rFont val="Arial"/>
        <family val="2"/>
      </rPr>
      <t>Tirocinio
6 CFU</t>
    </r>
    <r>
      <rPr>
        <sz val="14"/>
        <rFont val="Arial"/>
        <family val="2"/>
      </rPr>
      <t xml:space="preserve">
</t>
    </r>
    <r>
      <rPr>
        <sz val="9"/>
        <rFont val="Arial"/>
        <family val="2"/>
      </rPr>
      <t>(1 CFU = 20 ore)</t>
    </r>
  </si>
  <si>
    <r>
      <t>Diagn. per immagini</t>
    </r>
    <r>
      <rPr>
        <sz val="9"/>
        <rFont val="Arial"/>
        <family val="2"/>
      </rPr>
      <t xml:space="preserve">
(4 CFU = 28 ore aula)</t>
    </r>
  </si>
  <si>
    <r>
      <t>Radioterapia</t>
    </r>
    <r>
      <rPr>
        <sz val="9"/>
        <rFont val="Arial"/>
        <family val="2"/>
      </rPr>
      <t xml:space="preserve">
(2 CFU = 14 ore aula)</t>
    </r>
  </si>
  <si>
    <r>
      <t>Mal. App. Locomotore</t>
    </r>
    <r>
      <rPr>
        <sz val="9"/>
        <rFont val="Arial"/>
        <family val="2"/>
      </rPr>
      <t xml:space="preserve">
(2 CFU = 14 ore aula)</t>
    </r>
  </si>
  <si>
    <r>
      <rPr>
        <b/>
        <sz val="9"/>
        <rFont val="Arial"/>
        <family val="2"/>
      </rPr>
      <t>Fisiatria e
Riabilitazione motoria</t>
    </r>
    <r>
      <rPr>
        <sz val="9"/>
        <rFont val="Arial"/>
        <family val="2"/>
      </rPr>
      <t xml:space="preserve">
(2 CFU = 14 ore aula)</t>
    </r>
  </si>
  <si>
    <r>
      <rPr>
        <b/>
        <sz val="9"/>
        <rFont val="Arial"/>
        <family val="2"/>
      </rPr>
      <t>Chir. Maxillo-Facciale</t>
    </r>
    <r>
      <rPr>
        <sz val="9"/>
        <rFont val="Arial"/>
        <family val="2"/>
      </rPr>
      <t xml:space="preserve">
(1 CFU = 7 ore aula)</t>
    </r>
  </si>
  <si>
    <r>
      <rPr>
        <b/>
        <sz val="9"/>
        <color theme="0"/>
        <rFont val="Arial"/>
        <family val="2"/>
      </rPr>
      <t>Chir. Plastica</t>
    </r>
    <r>
      <rPr>
        <sz val="9"/>
        <color theme="0"/>
        <rFont val="Arial"/>
        <family val="2"/>
      </rPr>
      <t xml:space="preserve">
(1 CFU = 7 ore aula)</t>
    </r>
  </si>
  <si>
    <r>
      <t xml:space="preserve">Farmacologia clinica
e Ind. Terapeutiche III
</t>
    </r>
    <r>
      <rPr>
        <sz val="9"/>
        <rFont val="Arial"/>
        <family val="2"/>
      </rPr>
      <t>(2 CFU = 14 ore aula)</t>
    </r>
  </si>
  <si>
    <r>
      <t xml:space="preserve">Medicina Interna
</t>
    </r>
    <r>
      <rPr>
        <sz val="9"/>
        <rFont val="Arial"/>
        <family val="2"/>
      </rPr>
      <t>(2 CFU = 14 ore aula)</t>
    </r>
  </si>
  <si>
    <r>
      <t>Igiene e
Medicina di Comunità</t>
    </r>
    <r>
      <rPr>
        <sz val="9"/>
        <rFont val="Arial"/>
        <family val="2"/>
      </rPr>
      <t xml:space="preserve">
(7 CFU = 49 ore aula)</t>
    </r>
  </si>
  <si>
    <r>
      <rPr>
        <b/>
        <sz val="9"/>
        <rFont val="Arial"/>
        <family val="2"/>
      </rPr>
      <t>Med. del Lavoro</t>
    </r>
    <r>
      <rPr>
        <sz val="9"/>
        <rFont val="Arial"/>
        <family val="2"/>
      </rPr>
      <t xml:space="preserve">
(2 CFU = 14 ore aula)</t>
    </r>
  </si>
  <si>
    <r>
      <t>Med. Legale</t>
    </r>
    <r>
      <rPr>
        <sz val="9"/>
        <rFont val="Arial"/>
        <family val="2"/>
      </rPr>
      <t xml:space="preserve">
(3 CFU = 21 ore aula)</t>
    </r>
  </si>
  <si>
    <t>Basile A.</t>
  </si>
  <si>
    <t>Foti P.</t>
  </si>
  <si>
    <t>Pavone V.</t>
  </si>
  <si>
    <t>Vecchio M.</t>
  </si>
  <si>
    <t>Bianchi A.</t>
  </si>
  <si>
    <t>Perrotta R.</t>
  </si>
  <si>
    <t>Bernardini R.</t>
  </si>
  <si>
    <t>Polosa R.</t>
  </si>
  <si>
    <t>Agodi A.</t>
  </si>
  <si>
    <t>Ledda C.</t>
  </si>
  <si>
    <t>Pomara C.
Barbera N.
Sessa F.</t>
  </si>
  <si>
    <t>Magro G.</t>
  </si>
  <si>
    <r>
      <t>Sede</t>
    </r>
    <r>
      <rPr>
        <b/>
        <sz val="14"/>
        <color rgb="FF003366"/>
        <rFont val="Arial"/>
        <family val="2"/>
      </rPr>
      <t xml:space="preserve">
Aula 3 - Comparto 10 (dal 9 ottobre al 7 dicembre)
Aula C - Torre Biologica (dall'11 dicembre al 12 gennaio)     </t>
    </r>
  </si>
  <si>
    <t>Diagn. per Imm.</t>
  </si>
  <si>
    <t>Radioterapia</t>
  </si>
  <si>
    <t>Mal. App. Locomotore</t>
  </si>
  <si>
    <t>Fisiatria</t>
  </si>
  <si>
    <t>Chirurgia Maxillo-Facc.</t>
  </si>
  <si>
    <t>Chir. Plastica</t>
  </si>
  <si>
    <t>Farmacologia Clinica</t>
  </si>
  <si>
    <t xml:space="preserve">Medicina Interna </t>
  </si>
  <si>
    <t>Farmacologia</t>
  </si>
  <si>
    <t>Med. Interna</t>
  </si>
  <si>
    <t>Igiene</t>
  </si>
  <si>
    <t>Med. Del Lavoro</t>
  </si>
  <si>
    <t>Med. Legale</t>
  </si>
  <si>
    <t>Anatomia Patologica</t>
  </si>
  <si>
    <t>Anatomia Patol.</t>
  </si>
  <si>
    <t>CAMBIO AULA</t>
  </si>
  <si>
    <t>Med. del Lavoro</t>
  </si>
  <si>
    <t>Chir. Maxillo-Facc.</t>
  </si>
  <si>
    <r>
      <rPr>
        <b/>
        <i/>
        <sz val="18"/>
        <color rgb="FFC00000"/>
        <rFont val="Arial"/>
        <family val="2"/>
      </rPr>
      <t>V</t>
    </r>
    <r>
      <rPr>
        <b/>
        <i/>
        <sz val="18"/>
        <color indexed="18"/>
        <rFont val="Arial"/>
        <family val="2"/>
      </rPr>
      <t xml:space="preserve"> anno - </t>
    </r>
    <r>
      <rPr>
        <b/>
        <i/>
        <sz val="18"/>
        <color rgb="FF002060"/>
        <rFont val="Arial"/>
        <family val="2"/>
      </rPr>
      <t>Canale</t>
    </r>
    <r>
      <rPr>
        <b/>
        <i/>
        <sz val="18"/>
        <color rgb="FFC00000"/>
        <rFont val="Arial"/>
        <family val="2"/>
      </rPr>
      <t xml:space="preserve"> B</t>
    </r>
    <r>
      <rPr>
        <b/>
        <i/>
        <sz val="18"/>
        <color indexed="18"/>
        <rFont val="Arial"/>
        <family val="2"/>
      </rPr>
      <t xml:space="preserve"> 
</t>
    </r>
    <r>
      <rPr>
        <b/>
        <i/>
        <sz val="9"/>
        <color indexed="18"/>
        <rFont val="Arial"/>
        <family val="2"/>
      </rPr>
      <t>Studenti immatricolati A.A. 2019/20</t>
    </r>
  </si>
  <si>
    <t>Palmucci S.</t>
  </si>
  <si>
    <t>Castellino P.</t>
  </si>
  <si>
    <t>Ferrante M.</t>
  </si>
  <si>
    <t>Pomara C.
Barbera N.
Salerno M.</t>
  </si>
  <si>
    <t>Caltabiano R.</t>
  </si>
  <si>
    <r>
      <t xml:space="preserve">Sede
</t>
    </r>
    <r>
      <rPr>
        <b/>
        <sz val="14"/>
        <color theme="8" tint="-0.499984740745262"/>
        <rFont val="Arial"/>
        <family val="2"/>
      </rPr>
      <t>Aula 7  - Comparto 10 (dal 9 ottobre al 7 dicembre)
Aula A - Plesso Basile (dall'11 dicembre al 12 gennaio)</t>
    </r>
  </si>
  <si>
    <r>
      <rPr>
        <b/>
        <i/>
        <sz val="18"/>
        <color rgb="FFC00000"/>
        <rFont val="Arial"/>
        <family val="2"/>
      </rPr>
      <t>V</t>
    </r>
    <r>
      <rPr>
        <b/>
        <i/>
        <sz val="18"/>
        <color indexed="18"/>
        <rFont val="Arial"/>
        <family val="2"/>
      </rPr>
      <t xml:space="preserve"> anno - </t>
    </r>
    <r>
      <rPr>
        <b/>
        <i/>
        <sz val="18"/>
        <color rgb="FF002060"/>
        <rFont val="Arial"/>
        <family val="2"/>
      </rPr>
      <t>Canale</t>
    </r>
    <r>
      <rPr>
        <b/>
        <i/>
        <sz val="18"/>
        <color rgb="FFC00000"/>
        <rFont val="Arial"/>
        <family val="2"/>
      </rPr>
      <t xml:space="preserve"> C</t>
    </r>
    <r>
      <rPr>
        <b/>
        <i/>
        <sz val="18"/>
        <color indexed="18"/>
        <rFont val="Arial"/>
        <family val="2"/>
      </rPr>
      <t xml:space="preserve"> 
</t>
    </r>
    <r>
      <rPr>
        <b/>
        <i/>
        <sz val="9"/>
        <color indexed="18"/>
        <rFont val="Arial"/>
        <family val="2"/>
      </rPr>
      <t>Studenti immatricolati A.A. 2019/20</t>
    </r>
  </si>
  <si>
    <t>Testa G.</t>
  </si>
  <si>
    <t>Gaudio A.</t>
  </si>
  <si>
    <t>Coniglio M.
Fiore M.</t>
  </si>
  <si>
    <t>Rapisarda V.</t>
  </si>
  <si>
    <t>Pomara C.
Salerno M.
Sessa F.</t>
  </si>
  <si>
    <t>Salvatorelli L.</t>
  </si>
  <si>
    <r>
      <t>Sede</t>
    </r>
    <r>
      <rPr>
        <b/>
        <sz val="14"/>
        <color indexed="56"/>
        <rFont val="Arial"/>
        <family val="2"/>
      </rPr>
      <t xml:space="preserve">
Aula 7  - Comparto 10</t>
    </r>
  </si>
  <si>
    <t>SOSPENSIONE DIDATTICA (dal 18 dicembre al 9 gennaio) - Appello straordnario a.a. 2022/23</t>
  </si>
  <si>
    <r>
      <rPr>
        <b/>
        <i/>
        <sz val="18"/>
        <color rgb="FFC00000"/>
        <rFont val="Arial"/>
        <family val="2"/>
      </rPr>
      <t>V</t>
    </r>
    <r>
      <rPr>
        <b/>
        <i/>
        <sz val="18"/>
        <color indexed="18"/>
        <rFont val="Arial"/>
        <family val="2"/>
      </rPr>
      <t xml:space="preserve"> anno - </t>
    </r>
    <r>
      <rPr>
        <b/>
        <i/>
        <sz val="18"/>
        <color rgb="FF002060"/>
        <rFont val="Arial"/>
        <family val="2"/>
      </rPr>
      <t>Canale</t>
    </r>
    <r>
      <rPr>
        <b/>
        <i/>
        <sz val="18"/>
        <color rgb="FFC00000"/>
        <rFont val="Arial"/>
        <family val="2"/>
      </rPr>
      <t xml:space="preserve"> D</t>
    </r>
    <r>
      <rPr>
        <b/>
        <i/>
        <sz val="18"/>
        <color indexed="18"/>
        <rFont val="Arial"/>
        <family val="2"/>
      </rPr>
      <t xml:space="preserve"> 
</t>
    </r>
    <r>
      <rPr>
        <b/>
        <i/>
        <sz val="9"/>
        <color indexed="18"/>
        <rFont val="Arial"/>
        <family val="2"/>
      </rPr>
      <t>Studenti immatricolati A.A. 2018/19</t>
    </r>
  </si>
  <si>
    <t>Bucolo C.</t>
  </si>
  <si>
    <t>Di Pino A.</t>
  </si>
  <si>
    <t>Barchitta M.</t>
  </si>
  <si>
    <t>Puzzo L.</t>
  </si>
  <si>
    <r>
      <t>Sede</t>
    </r>
    <r>
      <rPr>
        <b/>
        <sz val="14"/>
        <color indexed="56"/>
        <rFont val="Arial"/>
        <family val="2"/>
      </rPr>
      <t xml:space="preserve">
Aula 3 - Comparto 10</t>
    </r>
  </si>
  <si>
    <r>
      <rPr>
        <b/>
        <i/>
        <sz val="18"/>
        <color rgb="FFC00000"/>
        <rFont val="Arial"/>
        <family val="2"/>
      </rPr>
      <t>VI</t>
    </r>
    <r>
      <rPr>
        <b/>
        <i/>
        <sz val="18"/>
        <color indexed="18"/>
        <rFont val="Arial"/>
        <family val="2"/>
      </rPr>
      <t xml:space="preserve"> </t>
    </r>
    <r>
      <rPr>
        <b/>
        <i/>
        <sz val="18"/>
        <color rgb="FF002060"/>
        <rFont val="Arial"/>
        <family val="2"/>
      </rPr>
      <t>anno - Canale</t>
    </r>
    <r>
      <rPr>
        <b/>
        <i/>
        <sz val="18"/>
        <color rgb="FFC00000"/>
        <rFont val="Arial"/>
        <family val="2"/>
      </rPr>
      <t xml:space="preserve"> A 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2018/19</t>
    </r>
  </si>
  <si>
    <r>
      <rPr>
        <b/>
        <sz val="9"/>
        <rFont val="Arial"/>
        <family val="2"/>
      </rPr>
      <t xml:space="preserve">Emergenze medico chirurgiche
</t>
    </r>
    <r>
      <rPr>
        <sz val="9"/>
        <rFont val="Arial"/>
        <family val="2"/>
      </rPr>
      <t>(6 CFU)</t>
    </r>
  </si>
  <si>
    <r>
      <rPr>
        <b/>
        <sz val="9"/>
        <rFont val="Arial"/>
        <family val="2"/>
      </rPr>
      <t xml:space="preserve">Malattie del Sangue ed Oncologia 
</t>
    </r>
    <r>
      <rPr>
        <sz val="9"/>
        <rFont val="Arial"/>
        <family val="2"/>
      </rPr>
      <t>(5 CFU)</t>
    </r>
  </si>
  <si>
    <r>
      <rPr>
        <b/>
        <sz val="9"/>
        <rFont val="Arial"/>
        <family val="2"/>
      </rPr>
      <t xml:space="preserve">Geriatria medica e Reumatologia
</t>
    </r>
    <r>
      <rPr>
        <sz val="9"/>
        <rFont val="Arial"/>
        <family val="2"/>
      </rPr>
      <t>(5 CFU)</t>
    </r>
  </si>
  <si>
    <r>
      <rPr>
        <b/>
        <sz val="9"/>
        <rFont val="Arial"/>
        <family val="2"/>
      </rPr>
      <t xml:space="preserve">Clinica Medica
</t>
    </r>
    <r>
      <rPr>
        <sz val="9"/>
        <rFont val="Arial"/>
        <family val="2"/>
      </rPr>
      <t>(7 CFU)</t>
    </r>
  </si>
  <si>
    <r>
      <rPr>
        <b/>
        <sz val="9"/>
        <rFont val="Arial"/>
        <family val="2"/>
      </rPr>
      <t xml:space="preserve">Chirurgia Generale ed Oncologica 
</t>
    </r>
    <r>
      <rPr>
        <sz val="9"/>
        <rFont val="Arial"/>
        <family val="2"/>
      </rPr>
      <t>(7 CFU)</t>
    </r>
  </si>
  <si>
    <r>
      <t>Medicina d'Urgenza</t>
    </r>
    <r>
      <rPr>
        <sz val="9"/>
        <rFont val="Arial"/>
        <family val="2"/>
      </rPr>
      <t xml:space="preserve">
(2 CFU = 14 ore in aula)</t>
    </r>
  </si>
  <si>
    <r>
      <t xml:space="preserve">Chirurgia d'Urgenza
</t>
    </r>
    <r>
      <rPr>
        <sz val="9"/>
        <rFont val="Arial"/>
        <family val="2"/>
      </rPr>
      <t>(2 CFU = 14 ore in aula)</t>
    </r>
  </si>
  <si>
    <r>
      <t>Anestesiologia e Rianim.</t>
    </r>
    <r>
      <rPr>
        <sz val="9"/>
        <rFont val="Arial"/>
        <family val="2"/>
      </rPr>
      <t xml:space="preserve">
(2 CFU = 14 ore in aula)</t>
    </r>
  </si>
  <si>
    <r>
      <t>Mal. del Sangue</t>
    </r>
    <r>
      <rPr>
        <sz val="9"/>
        <rFont val="Arial"/>
        <family val="2"/>
      </rPr>
      <t xml:space="preserve">
(3 CFU = 21 ore in aula)</t>
    </r>
  </si>
  <si>
    <r>
      <t xml:space="preserve">Oncologia
</t>
    </r>
    <r>
      <rPr>
        <sz val="9"/>
        <rFont val="Arial"/>
        <family val="2"/>
      </rPr>
      <t>(2 CFU = 14 ore in aula)</t>
    </r>
  </si>
  <si>
    <r>
      <t>Geriatria e Gerontologia</t>
    </r>
    <r>
      <rPr>
        <sz val="9"/>
        <rFont val="Arial"/>
        <family val="2"/>
      </rPr>
      <t xml:space="preserve">
(3 CFU = 21 ore in aula)</t>
    </r>
  </si>
  <si>
    <r>
      <t>Reumatologia</t>
    </r>
    <r>
      <rPr>
        <sz val="9"/>
        <rFont val="Arial"/>
        <family val="2"/>
      </rPr>
      <t xml:space="preserve">
(2 CFU = 14 ore in aula)</t>
    </r>
  </si>
  <si>
    <r>
      <t>Medicina Interna</t>
    </r>
    <r>
      <rPr>
        <sz val="9"/>
        <rFont val="Arial"/>
        <family val="2"/>
      </rPr>
      <t xml:space="preserve">
(5 CFU = 35 ore in aula)</t>
    </r>
  </si>
  <si>
    <r>
      <t>Medicina di Famiglia</t>
    </r>
    <r>
      <rPr>
        <sz val="9"/>
        <rFont val="Arial"/>
        <family val="2"/>
      </rPr>
      <t xml:space="preserve">
(2 CFU = 14 ore in aula)</t>
    </r>
  </si>
  <si>
    <r>
      <t>Chirurgia Generale</t>
    </r>
    <r>
      <rPr>
        <sz val="9"/>
        <rFont val="Arial"/>
        <family val="2"/>
      </rPr>
      <t xml:space="preserve">
(5 CFU = 35 ore in aula)</t>
    </r>
  </si>
  <si>
    <r>
      <t xml:space="preserve">Chirurgia Oncologica </t>
    </r>
    <r>
      <rPr>
        <sz val="9"/>
        <rFont val="Arial"/>
        <family val="2"/>
      </rPr>
      <t xml:space="preserve">
(2 CFU = 14 ore in aula)</t>
    </r>
  </si>
  <si>
    <t>Campagna D.</t>
  </si>
  <si>
    <t>Basile G.</t>
  </si>
  <si>
    <t>Sanfilippo F.</t>
  </si>
  <si>
    <t>Palumbo G.</t>
  </si>
  <si>
    <t>Vigneri P.</t>
  </si>
  <si>
    <t>Motta M.</t>
  </si>
  <si>
    <t>Colaci M.</t>
  </si>
  <si>
    <t>Signorelli S.
Campagna D.</t>
  </si>
  <si>
    <t>Landi G.</t>
  </si>
  <si>
    <t>Basile F.
Biondi A.</t>
  </si>
  <si>
    <t>Zanghì G.</t>
  </si>
  <si>
    <r>
      <t xml:space="preserve"> Sede
</t>
    </r>
    <r>
      <rPr>
        <b/>
        <sz val="14"/>
        <color indexed="56"/>
        <rFont val="Arial"/>
        <family val="2"/>
      </rPr>
      <t xml:space="preserve">Aula </t>
    </r>
    <r>
      <rPr>
        <b/>
        <sz val="14"/>
        <color rgb="FF002060"/>
        <rFont val="Arial"/>
        <family val="2"/>
      </rPr>
      <t>2</t>
    </r>
    <r>
      <rPr>
        <b/>
        <sz val="14"/>
        <color indexed="56"/>
        <rFont val="Arial"/>
        <family val="2"/>
      </rPr>
      <t xml:space="preserve"> - Edificio IV Policlinico</t>
    </r>
  </si>
  <si>
    <t>Medicina Interna</t>
  </si>
  <si>
    <t>Chir. Urgenza</t>
  </si>
  <si>
    <t>Reumatologia</t>
  </si>
  <si>
    <t>Med. Urgenza</t>
  </si>
  <si>
    <t>Oncologia</t>
  </si>
  <si>
    <t>Anestesiologia</t>
  </si>
  <si>
    <t>Mal. Sangue</t>
  </si>
  <si>
    <t>Geriatria</t>
  </si>
  <si>
    <t>Med. Famiglia</t>
  </si>
  <si>
    <t xml:space="preserve">Chirurgia </t>
  </si>
  <si>
    <t>Chirurgia Onc.</t>
  </si>
  <si>
    <t>Chirurgia Gen.</t>
  </si>
  <si>
    <t>Chir. Oncologica</t>
  </si>
  <si>
    <t>Medicina urg.</t>
  </si>
  <si>
    <t>Medicina Famiglia</t>
  </si>
  <si>
    <r>
      <rPr>
        <b/>
        <i/>
        <sz val="18"/>
        <color rgb="FFC00000"/>
        <rFont val="Arial"/>
        <family val="2"/>
      </rPr>
      <t>VI</t>
    </r>
    <r>
      <rPr>
        <b/>
        <i/>
        <sz val="18"/>
        <color indexed="18"/>
        <rFont val="Arial"/>
        <family val="2"/>
      </rPr>
      <t xml:space="preserve"> </t>
    </r>
    <r>
      <rPr>
        <b/>
        <i/>
        <sz val="18"/>
        <color rgb="FF002060"/>
        <rFont val="Arial"/>
        <family val="2"/>
      </rPr>
      <t>anno - Canale</t>
    </r>
    <r>
      <rPr>
        <b/>
        <i/>
        <sz val="18"/>
        <color rgb="FFC00000"/>
        <rFont val="Arial"/>
        <family val="2"/>
      </rPr>
      <t xml:space="preserve"> B 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2018/19</t>
    </r>
  </si>
  <si>
    <t>Di Raimondo F
Romano A.</t>
  </si>
  <si>
    <t>Pellegriti G.</t>
  </si>
  <si>
    <t>Castellino P.
Gaudio A.</t>
  </si>
  <si>
    <t>Grimaldi D.</t>
  </si>
  <si>
    <t>Basile G.
La Greca G.</t>
  </si>
  <si>
    <r>
      <rPr>
        <b/>
        <i/>
        <sz val="18"/>
        <color rgb="FFC00000"/>
        <rFont val="Arial"/>
        <family val="2"/>
      </rPr>
      <t>VI</t>
    </r>
    <r>
      <rPr>
        <b/>
        <i/>
        <sz val="18"/>
        <color indexed="18"/>
        <rFont val="Arial"/>
        <family val="2"/>
      </rPr>
      <t xml:space="preserve"> </t>
    </r>
    <r>
      <rPr>
        <b/>
        <i/>
        <sz val="18"/>
        <color rgb="FF002060"/>
        <rFont val="Arial"/>
        <family val="2"/>
      </rPr>
      <t>anno - Canale</t>
    </r>
    <r>
      <rPr>
        <b/>
        <i/>
        <sz val="18"/>
        <color rgb="FFC00000"/>
        <rFont val="Arial"/>
        <family val="2"/>
      </rPr>
      <t xml:space="preserve"> C 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2018/19</t>
    </r>
  </si>
  <si>
    <t>Di Raimondo F.    
Giallongo C.</t>
  </si>
  <si>
    <t>Piro S.</t>
  </si>
  <si>
    <t>Di Pino A.
Scicali R.</t>
  </si>
  <si>
    <t>Raciti T.</t>
  </si>
  <si>
    <t>Cappellani A.
Gruttadauria S.</t>
  </si>
  <si>
    <t>Di Vita M.</t>
  </si>
  <si>
    <r>
      <t xml:space="preserve"> Sede
</t>
    </r>
    <r>
      <rPr>
        <b/>
        <sz val="14"/>
        <color indexed="56"/>
        <rFont val="Arial"/>
        <family val="2"/>
      </rPr>
      <t xml:space="preserve">Aula </t>
    </r>
    <r>
      <rPr>
        <b/>
        <sz val="14"/>
        <color rgb="FF002060"/>
        <rFont val="Arial"/>
        <family val="2"/>
      </rPr>
      <t>1 Torre Est</t>
    </r>
    <r>
      <rPr>
        <b/>
        <sz val="14"/>
        <color indexed="56"/>
        <rFont val="Arial"/>
        <family val="2"/>
      </rPr>
      <t xml:space="preserve"> - Torre Biologica</t>
    </r>
  </si>
  <si>
    <r>
      <rPr>
        <b/>
        <i/>
        <sz val="18"/>
        <color rgb="FFC00000"/>
        <rFont val="Arial"/>
        <family val="2"/>
      </rPr>
      <t>VI</t>
    </r>
    <r>
      <rPr>
        <b/>
        <i/>
        <sz val="18"/>
        <color indexed="18"/>
        <rFont val="Arial"/>
        <family val="2"/>
      </rPr>
      <t xml:space="preserve"> </t>
    </r>
    <r>
      <rPr>
        <b/>
        <i/>
        <sz val="18"/>
        <color rgb="FF002060"/>
        <rFont val="Arial"/>
        <family val="2"/>
      </rPr>
      <t>anno - Canale</t>
    </r>
    <r>
      <rPr>
        <b/>
        <i/>
        <sz val="18"/>
        <color rgb="FFC00000"/>
        <rFont val="Arial"/>
        <family val="2"/>
      </rPr>
      <t xml:space="preserve"> D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2018/19</t>
    </r>
  </si>
  <si>
    <t>Di Carlo I.</t>
  </si>
  <si>
    <t>Cacciola E.
Cacciola R.</t>
  </si>
  <si>
    <t>Martorana F.</t>
  </si>
  <si>
    <t>Polosa R.
Signorelli S.</t>
  </si>
  <si>
    <t>Benedetto G.</t>
  </si>
  <si>
    <t>Di Carlo I.
Vecchio R.</t>
  </si>
  <si>
    <t>Brancato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</si>
</sst>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i/>
      <sz val="18"/>
      <color indexed="18"/>
      <name val="Arial"/>
      <family val="2"/>
    </font>
    <font>
      <b/>
      <i/>
      <sz val="16"/>
      <color rgb="FFC00000"/>
      <name val="Arial"/>
      <family val="2"/>
    </font>
    <font>
      <b/>
      <i/>
      <sz val="14"/>
      <color indexed="18"/>
      <name val="Arial"/>
      <family val="2"/>
    </font>
    <font>
      <b/>
      <i/>
      <sz val="18"/>
      <color indexed="10"/>
      <name val="Arial"/>
      <family val="2"/>
    </font>
    <font>
      <b/>
      <i/>
      <sz val="18"/>
      <color indexed="56"/>
      <name val="Arial"/>
      <family val="2"/>
    </font>
    <font>
      <b/>
      <i/>
      <sz val="9"/>
      <color indexed="18"/>
      <name val="Arial"/>
      <family val="2"/>
    </font>
    <font>
      <b/>
      <sz val="11"/>
      <color theme="3" tint="-0.24997711111789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indexed="18"/>
      <name val="Arial"/>
      <family val="2"/>
    </font>
    <font>
      <sz val="14"/>
      <color theme="1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12"/>
      <color rgb="FF00206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8"/>
      <color rgb="FFC00000"/>
      <name val="Arial"/>
      <family val="2"/>
    </font>
    <font>
      <b/>
      <i/>
      <sz val="18"/>
      <color rgb="FF002060"/>
      <name val="Arial"/>
      <family val="2"/>
    </font>
    <font>
      <b/>
      <sz val="9"/>
      <color indexed="10"/>
      <name val="Arial"/>
      <family val="2"/>
    </font>
    <font>
      <b/>
      <sz val="14"/>
      <color indexed="56"/>
      <name val="Arial"/>
      <family val="2"/>
    </font>
    <font>
      <b/>
      <sz val="10"/>
      <color rgb="FF002060"/>
      <name val="Arial"/>
      <family val="2"/>
    </font>
    <font>
      <sz val="12"/>
      <color theme="1"/>
      <name val="Arial"/>
      <family val="2"/>
    </font>
    <font>
      <b/>
      <sz val="9"/>
      <color rgb="FF002060"/>
      <name val="Arial"/>
      <family val="2"/>
    </font>
    <font>
      <b/>
      <sz val="9"/>
      <color theme="3" tint="-0.249977111117893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i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i/>
      <sz val="18"/>
      <color rgb="FF000080"/>
      <name val="Arial"/>
      <family val="2"/>
    </font>
    <font>
      <b/>
      <i/>
      <sz val="9"/>
      <color rgb="FF000080"/>
      <name val="Arial"/>
      <family val="2"/>
    </font>
    <font>
      <b/>
      <sz val="8"/>
      <color indexed="10"/>
      <name val="Arial"/>
      <family val="2"/>
    </font>
    <font>
      <sz val="8"/>
      <color theme="1"/>
      <name val="Arial"/>
      <family val="2"/>
    </font>
    <font>
      <b/>
      <sz val="9"/>
      <color rgb="FFC00000"/>
      <name val="Arial"/>
      <family val="2"/>
    </font>
    <font>
      <sz val="14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4"/>
      <color rgb="FF003366"/>
      <name val="Arial"/>
      <family val="2"/>
    </font>
    <font>
      <b/>
      <sz val="11"/>
      <color rgb="FF002060"/>
      <name val="Arial"/>
      <family val="2"/>
    </font>
    <font>
      <b/>
      <sz val="14"/>
      <color theme="8" tint="-0.499984740745262"/>
      <name val="Arial"/>
      <family val="2"/>
    </font>
    <font>
      <sz val="9"/>
      <color indexed="18"/>
      <name val="Arial"/>
      <family val="2"/>
    </font>
    <font>
      <b/>
      <sz val="14"/>
      <color rgb="FF00206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5D4F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0B4"/>
        <bgColor rgb="FF000000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0" fillId="7" borderId="16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7" fillId="0" borderId="0" xfId="0" applyFont="1"/>
    <xf numFmtId="0" fontId="18" fillId="10" borderId="21" xfId="0" applyFont="1" applyFill="1" applyBorder="1" applyAlignment="1">
      <alignment horizontal="center" vertical="center" wrapText="1"/>
    </xf>
    <xf numFmtId="0" fontId="18" fillId="10" borderId="22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0" fontId="10" fillId="11" borderId="24" xfId="0" applyFont="1" applyFill="1" applyBorder="1" applyAlignment="1">
      <alignment horizontal="center" vertical="center" wrapText="1"/>
    </xf>
    <xf numFmtId="164" fontId="10" fillId="11" borderId="25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0" xfId="0" applyFont="1"/>
    <xf numFmtId="0" fontId="19" fillId="0" borderId="0" xfId="0" applyFont="1" applyAlignment="1">
      <alignment horizontal="left" vertical="center" wrapText="1"/>
    </xf>
    <xf numFmtId="0" fontId="10" fillId="11" borderId="15" xfId="0" applyFont="1" applyFill="1" applyBorder="1" applyAlignment="1">
      <alignment horizontal="center" vertical="center" wrapText="1"/>
    </xf>
    <xf numFmtId="164" fontId="10" fillId="11" borderId="26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0" fillId="11" borderId="15" xfId="0" applyFont="1" applyFill="1" applyBorder="1" applyAlignment="1">
      <alignment horizontal="center" vertical="center" wrapText="1"/>
    </xf>
    <xf numFmtId="164" fontId="20" fillId="11" borderId="26" xfId="0" applyNumberFormat="1" applyFont="1" applyFill="1" applyBorder="1" applyAlignment="1">
      <alignment horizontal="center" vertical="center" wrapText="1"/>
    </xf>
    <xf numFmtId="0" fontId="14" fillId="11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13" borderId="16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14" borderId="16" xfId="0" applyFont="1" applyFill="1" applyBorder="1" applyAlignment="1">
      <alignment horizontal="center" vertical="center" wrapText="1"/>
    </xf>
    <xf numFmtId="0" fontId="10" fillId="15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10" fillId="11" borderId="18" xfId="0" applyFont="1" applyFill="1" applyBorder="1" applyAlignment="1">
      <alignment horizontal="center" vertical="center" wrapText="1"/>
    </xf>
    <xf numFmtId="164" fontId="10" fillId="11" borderId="33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16" borderId="34" xfId="0" applyFont="1" applyFill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8" fillId="10" borderId="3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14" borderId="17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0" fillId="15" borderId="15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24" fillId="0" borderId="0" xfId="0" applyFont="1"/>
    <xf numFmtId="0" fontId="10" fillId="12" borderId="15" xfId="0" applyFont="1" applyFill="1" applyBorder="1" applyAlignment="1">
      <alignment horizontal="center" vertical="center" wrapText="1"/>
    </xf>
    <xf numFmtId="0" fontId="10" fillId="12" borderId="16" xfId="0" applyFont="1" applyFill="1" applyBorder="1" applyAlignment="1">
      <alignment horizontal="center" vertical="center" wrapText="1"/>
    </xf>
    <xf numFmtId="0" fontId="10" fillId="12" borderId="17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19" fillId="12" borderId="15" xfId="0" applyFont="1" applyFill="1" applyBorder="1" applyAlignment="1">
      <alignment horizontal="center" vertical="center" wrapText="1"/>
    </xf>
    <xf numFmtId="0" fontId="19" fillId="12" borderId="16" xfId="0" applyFont="1" applyFill="1" applyBorder="1" applyAlignment="1">
      <alignment horizontal="center" vertical="center" wrapText="1"/>
    </xf>
    <xf numFmtId="0" fontId="19" fillId="12" borderId="17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5" fillId="17" borderId="27" xfId="0" applyFont="1" applyFill="1" applyBorder="1" applyAlignment="1">
      <alignment horizontal="center" vertical="center" wrapText="1"/>
    </xf>
    <xf numFmtId="0" fontId="25" fillId="17" borderId="28" xfId="0" applyFont="1" applyFill="1" applyBorder="1" applyAlignment="1">
      <alignment horizontal="center" vertical="center" wrapText="1"/>
    </xf>
    <xf numFmtId="0" fontId="25" fillId="17" borderId="29" xfId="0" applyFont="1" applyFill="1" applyBorder="1" applyAlignment="1">
      <alignment horizontal="center" vertical="center" wrapText="1"/>
    </xf>
    <xf numFmtId="0" fontId="25" fillId="17" borderId="4" xfId="0" applyFont="1" applyFill="1" applyBorder="1" applyAlignment="1">
      <alignment horizontal="center" vertical="center" wrapText="1"/>
    </xf>
    <xf numFmtId="0" fontId="25" fillId="17" borderId="0" xfId="0" applyFont="1" applyFill="1" applyAlignment="1">
      <alignment horizontal="center" vertical="center" wrapText="1"/>
    </xf>
    <xf numFmtId="0" fontId="25" fillId="17" borderId="5" xfId="0" applyFont="1" applyFill="1" applyBorder="1" applyAlignment="1">
      <alignment horizontal="center" vertical="center" wrapText="1"/>
    </xf>
    <xf numFmtId="0" fontId="25" fillId="17" borderId="30" xfId="0" applyFont="1" applyFill="1" applyBorder="1" applyAlignment="1">
      <alignment horizontal="center" vertical="center" wrapText="1"/>
    </xf>
    <xf numFmtId="0" fontId="25" fillId="17" borderId="31" xfId="0" applyFont="1" applyFill="1" applyBorder="1" applyAlignment="1">
      <alignment horizontal="center" vertical="center" wrapText="1"/>
    </xf>
    <xf numFmtId="0" fontId="25" fillId="17" borderId="32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 wrapText="1"/>
    </xf>
    <xf numFmtId="0" fontId="10" fillId="12" borderId="16" xfId="0" applyFont="1" applyFill="1" applyBorder="1" applyAlignment="1">
      <alignment horizontal="center" vertical="center" wrapText="1"/>
    </xf>
    <xf numFmtId="0" fontId="10" fillId="12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5" fillId="17" borderId="1" xfId="0" applyFont="1" applyFill="1" applyBorder="1" applyAlignment="1">
      <alignment horizontal="center" vertical="center" wrapText="1"/>
    </xf>
    <xf numFmtId="0" fontId="25" fillId="17" borderId="2" xfId="0" applyFont="1" applyFill="1" applyBorder="1" applyAlignment="1">
      <alignment horizontal="center" vertical="center" wrapText="1"/>
    </xf>
    <xf numFmtId="0" fontId="25" fillId="17" borderId="3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25" fillId="17" borderId="6" xfId="0" applyFont="1" applyFill="1" applyBorder="1" applyAlignment="1">
      <alignment horizontal="center" vertical="center" wrapText="1"/>
    </xf>
    <xf numFmtId="0" fontId="25" fillId="17" borderId="7" xfId="0" applyFont="1" applyFill="1" applyBorder="1" applyAlignment="1">
      <alignment horizontal="center" vertical="center" wrapText="1"/>
    </xf>
    <xf numFmtId="0" fontId="25" fillId="17" borderId="8" xfId="0" applyFont="1" applyFill="1" applyBorder="1" applyAlignment="1">
      <alignment horizontal="center" vertical="center" wrapText="1"/>
    </xf>
    <xf numFmtId="0" fontId="11" fillId="10" borderId="38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0" fillId="18" borderId="22" xfId="0" applyFont="1" applyFill="1" applyBorder="1" applyAlignment="1">
      <alignment horizontal="center" vertical="center" wrapText="1"/>
    </xf>
    <xf numFmtId="0" fontId="10" fillId="19" borderId="40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center" vertical="center" wrapText="1"/>
    </xf>
    <xf numFmtId="0" fontId="10" fillId="19" borderId="21" xfId="0" applyFont="1" applyFill="1" applyBorder="1" applyAlignment="1">
      <alignment horizontal="center" vertical="center" wrapText="1"/>
    </xf>
    <xf numFmtId="0" fontId="10" fillId="20" borderId="22" xfId="0" applyFont="1" applyFill="1" applyBorder="1" applyAlignment="1">
      <alignment horizontal="center" vertical="center" wrapText="1"/>
    </xf>
    <xf numFmtId="0" fontId="10" fillId="21" borderId="22" xfId="0" applyFont="1" applyFill="1" applyBorder="1" applyAlignment="1">
      <alignment horizontal="center" vertical="center" wrapText="1"/>
    </xf>
    <xf numFmtId="0" fontId="10" fillId="22" borderId="1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10" fillId="18" borderId="34" xfId="0" applyFont="1" applyFill="1" applyBorder="1" applyAlignment="1">
      <alignment horizontal="center" vertical="center" wrapText="1"/>
    </xf>
    <xf numFmtId="0" fontId="10" fillId="19" borderId="25" xfId="0" applyFont="1" applyFill="1" applyBorder="1" applyAlignment="1">
      <alignment horizontal="center" vertical="center" wrapText="1"/>
    </xf>
    <xf numFmtId="0" fontId="10" fillId="19" borderId="31" xfId="0" applyFont="1" applyFill="1" applyBorder="1" applyAlignment="1">
      <alignment horizontal="center" vertical="center" wrapText="1"/>
    </xf>
    <xf numFmtId="0" fontId="10" fillId="19" borderId="41" xfId="0" applyFont="1" applyFill="1" applyBorder="1" applyAlignment="1">
      <alignment horizontal="center" vertical="center" wrapText="1"/>
    </xf>
    <xf numFmtId="0" fontId="10" fillId="20" borderId="34" xfId="0" applyFont="1" applyFill="1" applyBorder="1" applyAlignment="1">
      <alignment horizontal="center" vertical="center" wrapText="1"/>
    </xf>
    <xf numFmtId="0" fontId="10" fillId="21" borderId="34" xfId="0" applyFont="1" applyFill="1" applyBorder="1" applyAlignment="1">
      <alignment horizontal="center" vertical="center" wrapText="1"/>
    </xf>
    <xf numFmtId="0" fontId="10" fillId="23" borderId="16" xfId="0" applyFont="1" applyFill="1" applyBorder="1" applyAlignment="1">
      <alignment horizontal="center" vertical="center" wrapText="1"/>
    </xf>
    <xf numFmtId="0" fontId="10" fillId="22" borderId="16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0" borderId="13" xfId="0" applyFont="1" applyFill="1" applyBorder="1" applyAlignment="1">
      <alignment horizontal="center" vertical="center" wrapText="1"/>
    </xf>
    <xf numFmtId="0" fontId="10" fillId="19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1" borderId="16" xfId="0" applyFont="1" applyFill="1" applyBorder="1" applyAlignment="1">
      <alignment horizontal="center" vertical="center" wrapText="1"/>
    </xf>
    <xf numFmtId="0" fontId="10" fillId="19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25" fillId="17" borderId="15" xfId="0" applyFont="1" applyFill="1" applyBorder="1" applyAlignment="1">
      <alignment horizontal="center" vertical="center" wrapText="1"/>
    </xf>
    <xf numFmtId="0" fontId="25" fillId="17" borderId="16" xfId="0" applyFont="1" applyFill="1" applyBorder="1" applyAlignment="1">
      <alignment horizontal="center" vertical="center" wrapText="1"/>
    </xf>
    <xf numFmtId="0" fontId="25" fillId="17" borderId="17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  <xf numFmtId="0" fontId="10" fillId="23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1" fillId="17" borderId="15" xfId="0" applyFont="1" applyFill="1" applyBorder="1" applyAlignment="1">
      <alignment horizontal="center" vertical="center" wrapText="1"/>
    </xf>
    <xf numFmtId="0" fontId="31" fillId="17" borderId="16" xfId="0" applyFont="1" applyFill="1" applyBorder="1" applyAlignment="1">
      <alignment horizontal="center" vertical="center" wrapText="1"/>
    </xf>
    <xf numFmtId="0" fontId="31" fillId="17" borderId="17" xfId="0" applyFont="1" applyFill="1" applyBorder="1" applyAlignment="1">
      <alignment horizontal="center" vertical="center" wrapText="1"/>
    </xf>
    <xf numFmtId="0" fontId="10" fillId="19" borderId="17" xfId="0" applyFont="1" applyFill="1" applyBorder="1" applyAlignment="1">
      <alignment horizontal="center" vertical="center" wrapText="1"/>
    </xf>
    <xf numFmtId="0" fontId="10" fillId="11" borderId="35" xfId="0" applyFont="1" applyFill="1" applyBorder="1" applyAlignment="1">
      <alignment horizontal="center" vertical="center" wrapText="1"/>
    </xf>
    <xf numFmtId="164" fontId="10" fillId="11" borderId="42" xfId="0" applyNumberFormat="1" applyFont="1" applyFill="1" applyBorder="1" applyAlignment="1">
      <alignment horizontal="center" vertical="center" wrapText="1"/>
    </xf>
    <xf numFmtId="0" fontId="25" fillId="17" borderId="18" xfId="0" applyFont="1" applyFill="1" applyBorder="1" applyAlignment="1">
      <alignment horizontal="center" vertical="center" wrapText="1"/>
    </xf>
    <xf numFmtId="0" fontId="25" fillId="17" borderId="19" xfId="0" applyFont="1" applyFill="1" applyBorder="1" applyAlignment="1">
      <alignment horizontal="center" vertical="center" wrapText="1"/>
    </xf>
    <xf numFmtId="0" fontId="25" fillId="17" borderId="2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0" fillId="21" borderId="13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vertical="center" wrapText="1"/>
    </xf>
    <xf numFmtId="0" fontId="10" fillId="21" borderId="17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43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33" fillId="3" borderId="47" xfId="0" applyFont="1" applyFill="1" applyBorder="1" applyAlignment="1">
      <alignment horizontal="center" vertical="center" wrapText="1"/>
    </xf>
    <xf numFmtId="0" fontId="10" fillId="18" borderId="48" xfId="0" applyFont="1" applyFill="1" applyBorder="1" applyAlignment="1">
      <alignment horizontal="center" vertical="center" wrapText="1"/>
    </xf>
    <xf numFmtId="0" fontId="10" fillId="19" borderId="49" xfId="0" applyFont="1" applyFill="1" applyBorder="1" applyAlignment="1">
      <alignment horizontal="center" vertical="center" wrapText="1"/>
    </xf>
    <xf numFmtId="0" fontId="10" fillId="19" borderId="0" xfId="0" applyFont="1" applyFill="1" applyAlignment="1">
      <alignment horizontal="center" vertical="center" wrapText="1"/>
    </xf>
    <xf numFmtId="0" fontId="10" fillId="19" borderId="47" xfId="0" applyFont="1" applyFill="1" applyBorder="1" applyAlignment="1">
      <alignment horizontal="center" vertical="center" wrapText="1"/>
    </xf>
    <xf numFmtId="0" fontId="10" fillId="20" borderId="48" xfId="0" applyFont="1" applyFill="1" applyBorder="1" applyAlignment="1">
      <alignment horizontal="center" vertical="center" wrapText="1"/>
    </xf>
    <xf numFmtId="0" fontId="10" fillId="21" borderId="48" xfId="0" applyFont="1" applyFill="1" applyBorder="1" applyAlignment="1">
      <alignment horizontal="center" vertical="center" wrapText="1"/>
    </xf>
    <xf numFmtId="0" fontId="10" fillId="22" borderId="34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33" fillId="3" borderId="30" xfId="0" applyFont="1" applyFill="1" applyBorder="1" applyAlignment="1">
      <alignment horizontal="center" vertical="center" wrapText="1"/>
    </xf>
    <xf numFmtId="0" fontId="33" fillId="3" borderId="41" xfId="0" applyFont="1" applyFill="1" applyBorder="1" applyAlignment="1">
      <alignment horizontal="center" vertical="center" wrapText="1"/>
    </xf>
    <xf numFmtId="0" fontId="33" fillId="3" borderId="35" xfId="0" applyFont="1" applyFill="1" applyBorder="1" applyAlignment="1">
      <alignment horizontal="center" vertical="center" wrapText="1"/>
    </xf>
    <xf numFmtId="0" fontId="33" fillId="3" borderId="36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10" fillId="25" borderId="36" xfId="0" applyFont="1" applyFill="1" applyBorder="1" applyAlignment="1">
      <alignment horizontal="center" vertical="center" wrapText="1"/>
    </xf>
    <xf numFmtId="0" fontId="10" fillId="25" borderId="42" xfId="0" applyFont="1" applyFill="1" applyBorder="1" applyAlignment="1">
      <alignment horizontal="center" vertical="center" wrapText="1"/>
    </xf>
    <xf numFmtId="0" fontId="10" fillId="25" borderId="50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5" borderId="4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horizontal="center" vertical="center" wrapText="1"/>
    </xf>
    <xf numFmtId="0" fontId="4" fillId="25" borderId="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10" fillId="26" borderId="22" xfId="0" applyFont="1" applyFill="1" applyBorder="1" applyAlignment="1">
      <alignment horizontal="center" vertical="center" wrapText="1"/>
    </xf>
    <xf numFmtId="0" fontId="10" fillId="20" borderId="13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10" fillId="18" borderId="41" xfId="0" applyFont="1" applyFill="1" applyBorder="1" applyAlignment="1">
      <alignment horizontal="center" vertical="center" wrapText="1"/>
    </xf>
    <xf numFmtId="0" fontId="10" fillId="26" borderId="34" xfId="0" applyFont="1" applyFill="1" applyBorder="1" applyAlignment="1">
      <alignment horizontal="center" vertical="center" wrapText="1"/>
    </xf>
    <xf numFmtId="0" fontId="10" fillId="20" borderId="34" xfId="0" applyFont="1" applyFill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0" fillId="0" borderId="0" xfId="0" applyFont="1"/>
    <xf numFmtId="0" fontId="10" fillId="18" borderId="12" xfId="0" applyFont="1" applyFill="1" applyBorder="1" applyAlignment="1">
      <alignment horizontal="center" vertical="center"/>
    </xf>
    <xf numFmtId="0" fontId="10" fillId="18" borderId="13" xfId="0" applyFont="1" applyFill="1" applyBorder="1" applyAlignment="1">
      <alignment horizontal="center" vertical="center"/>
    </xf>
    <xf numFmtId="0" fontId="10" fillId="26" borderId="13" xfId="0" applyFont="1" applyFill="1" applyBorder="1" applyAlignment="1">
      <alignment horizontal="center" vertical="center" wrapText="1"/>
    </xf>
    <xf numFmtId="0" fontId="10" fillId="18" borderId="15" xfId="0" applyFont="1" applyFill="1" applyBorder="1" applyAlignment="1">
      <alignment horizontal="center" vertical="center"/>
    </xf>
    <xf numFmtId="0" fontId="10" fillId="18" borderId="16" xfId="0" applyFont="1" applyFill="1" applyBorder="1" applyAlignment="1">
      <alignment horizontal="center" vertical="center"/>
    </xf>
    <xf numFmtId="0" fontId="10" fillId="26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27" borderId="15" xfId="0" applyFont="1" applyFill="1" applyBorder="1" applyAlignment="1">
      <alignment horizontal="center" vertical="center" wrapText="1"/>
    </xf>
    <xf numFmtId="0" fontId="10" fillId="27" borderId="16" xfId="0" applyFont="1" applyFill="1" applyBorder="1" applyAlignment="1">
      <alignment horizontal="center" vertical="center" wrapText="1"/>
    </xf>
    <xf numFmtId="0" fontId="10" fillId="27" borderId="17" xfId="0" applyFont="1" applyFill="1" applyBorder="1" applyAlignment="1">
      <alignment horizontal="center" vertical="center" wrapText="1"/>
    </xf>
    <xf numFmtId="0" fontId="25" fillId="17" borderId="15" xfId="0" applyFont="1" applyFill="1" applyBorder="1" applyAlignment="1">
      <alignment horizontal="center" vertical="center"/>
    </xf>
    <xf numFmtId="0" fontId="25" fillId="17" borderId="16" xfId="0" applyFont="1" applyFill="1" applyBorder="1" applyAlignment="1">
      <alignment horizontal="center" vertical="center"/>
    </xf>
    <xf numFmtId="0" fontId="25" fillId="17" borderId="17" xfId="0" applyFont="1" applyFill="1" applyBorder="1" applyAlignment="1">
      <alignment horizontal="center" vertical="center"/>
    </xf>
    <xf numFmtId="0" fontId="32" fillId="0" borderId="17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28" borderId="16" xfId="0" applyFont="1" applyFill="1" applyBorder="1" applyAlignment="1">
      <alignment horizontal="center" vertical="center" wrapText="1"/>
    </xf>
    <xf numFmtId="0" fontId="10" fillId="0" borderId="17" xfId="0" applyFont="1" applyBorder="1"/>
    <xf numFmtId="0" fontId="10" fillId="0" borderId="16" xfId="0" applyFont="1" applyBorder="1"/>
    <xf numFmtId="0" fontId="25" fillId="17" borderId="18" xfId="0" applyFont="1" applyFill="1" applyBorder="1" applyAlignment="1">
      <alignment horizontal="center" vertical="center"/>
    </xf>
    <xf numFmtId="0" fontId="25" fillId="17" borderId="19" xfId="0" applyFont="1" applyFill="1" applyBorder="1" applyAlignment="1">
      <alignment horizontal="center" vertical="center"/>
    </xf>
    <xf numFmtId="0" fontId="25" fillId="17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10" borderId="44" xfId="0" applyFont="1" applyFill="1" applyBorder="1" applyAlignment="1">
      <alignment horizontal="center" vertical="center" wrapText="1"/>
    </xf>
    <xf numFmtId="0" fontId="11" fillId="10" borderId="5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1" fillId="17" borderId="1" xfId="0" applyFont="1" applyFill="1" applyBorder="1" applyAlignment="1">
      <alignment horizontal="center" vertical="center"/>
    </xf>
    <xf numFmtId="0" fontId="31" fillId="17" borderId="2" xfId="0" applyFont="1" applyFill="1" applyBorder="1" applyAlignment="1">
      <alignment horizontal="center" vertical="center"/>
    </xf>
    <xf numFmtId="0" fontId="31" fillId="17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1" fillId="17" borderId="4" xfId="0" applyFont="1" applyFill="1" applyBorder="1" applyAlignment="1">
      <alignment horizontal="center" vertical="center"/>
    </xf>
    <xf numFmtId="0" fontId="31" fillId="17" borderId="0" xfId="0" applyFont="1" applyFill="1" applyAlignment="1">
      <alignment horizontal="center" vertical="center"/>
    </xf>
    <xf numFmtId="0" fontId="31" fillId="17" borderId="5" xfId="0" applyFont="1" applyFill="1" applyBorder="1" applyAlignment="1">
      <alignment horizontal="center" vertical="center"/>
    </xf>
    <xf numFmtId="0" fontId="31" fillId="17" borderId="30" xfId="0" applyFont="1" applyFill="1" applyBorder="1" applyAlignment="1">
      <alignment horizontal="center" vertical="center"/>
    </xf>
    <xf numFmtId="0" fontId="31" fillId="17" borderId="31" xfId="0" applyFont="1" applyFill="1" applyBorder="1" applyAlignment="1">
      <alignment horizontal="center" vertical="center"/>
    </xf>
    <xf numFmtId="0" fontId="31" fillId="17" borderId="3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28" borderId="1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6" fillId="29" borderId="44" xfId="0" applyFont="1" applyFill="1" applyBorder="1" applyAlignment="1">
      <alignment horizontal="center" vertical="center" wrapText="1"/>
    </xf>
    <xf numFmtId="0" fontId="26" fillId="29" borderId="45" xfId="0" applyFont="1" applyFill="1" applyBorder="1" applyAlignment="1">
      <alignment horizontal="center" vertical="center" wrapText="1"/>
    </xf>
    <xf numFmtId="0" fontId="26" fillId="29" borderId="52" xfId="0" applyFont="1" applyFill="1" applyBorder="1" applyAlignment="1">
      <alignment horizontal="center" vertical="center" wrapText="1"/>
    </xf>
    <xf numFmtId="0" fontId="25" fillId="17" borderId="1" xfId="0" applyFont="1" applyFill="1" applyBorder="1" applyAlignment="1">
      <alignment horizontal="center" vertical="center"/>
    </xf>
    <xf numFmtId="0" fontId="25" fillId="17" borderId="2" xfId="0" applyFont="1" applyFill="1" applyBorder="1" applyAlignment="1">
      <alignment horizontal="center" vertical="center"/>
    </xf>
    <xf numFmtId="0" fontId="25" fillId="17" borderId="3" xfId="0" applyFont="1" applyFill="1" applyBorder="1" applyAlignment="1">
      <alignment horizontal="center" vertical="center"/>
    </xf>
    <xf numFmtId="0" fontId="25" fillId="17" borderId="4" xfId="0" applyFont="1" applyFill="1" applyBorder="1" applyAlignment="1">
      <alignment horizontal="center" vertical="center"/>
    </xf>
    <xf numFmtId="0" fontId="25" fillId="17" borderId="0" xfId="0" applyFont="1" applyFill="1" applyAlignment="1">
      <alignment horizontal="center" vertical="center"/>
    </xf>
    <xf numFmtId="0" fontId="25" fillId="17" borderId="5" xfId="0" applyFont="1" applyFill="1" applyBorder="1" applyAlignment="1">
      <alignment horizontal="center" vertical="center"/>
    </xf>
    <xf numFmtId="0" fontId="25" fillId="17" borderId="30" xfId="0" applyFont="1" applyFill="1" applyBorder="1" applyAlignment="1">
      <alignment horizontal="center" vertical="center"/>
    </xf>
    <xf numFmtId="0" fontId="25" fillId="17" borderId="31" xfId="0" applyFont="1" applyFill="1" applyBorder="1" applyAlignment="1">
      <alignment horizontal="center" vertical="center"/>
    </xf>
    <xf numFmtId="0" fontId="25" fillId="17" borderId="32" xfId="0" applyFont="1" applyFill="1" applyBorder="1" applyAlignment="1">
      <alignment horizontal="center" vertical="center"/>
    </xf>
    <xf numFmtId="0" fontId="10" fillId="27" borderId="53" xfId="0" applyFont="1" applyFill="1" applyBorder="1" applyAlignment="1">
      <alignment horizontal="center" vertical="center" wrapText="1"/>
    </xf>
    <xf numFmtId="0" fontId="10" fillId="27" borderId="54" xfId="0" applyFont="1" applyFill="1" applyBorder="1" applyAlignment="1">
      <alignment horizontal="center" vertical="center" wrapText="1"/>
    </xf>
    <xf numFmtId="0" fontId="10" fillId="27" borderId="5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28" borderId="13" xfId="0" applyFont="1" applyFill="1" applyBorder="1" applyAlignment="1">
      <alignment horizontal="center" vertical="center" wrapText="1"/>
    </xf>
    <xf numFmtId="0" fontId="10" fillId="30" borderId="16" xfId="0" applyFont="1" applyFill="1" applyBorder="1" applyAlignment="1">
      <alignment horizontal="center" vertical="center" wrapText="1"/>
    </xf>
    <xf numFmtId="0" fontId="19" fillId="31" borderId="21" xfId="0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19" fillId="20" borderId="13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1" borderId="41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19" borderId="16" xfId="0" applyFont="1" applyFill="1" applyBorder="1" applyAlignment="1">
      <alignment horizontal="center" vertical="center" wrapText="1"/>
    </xf>
    <xf numFmtId="0" fontId="19" fillId="20" borderId="16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18" borderId="16" xfId="0" applyFont="1" applyFill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/>
    <xf numFmtId="0" fontId="10" fillId="6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vertical="center" wrapText="1"/>
    </xf>
    <xf numFmtId="0" fontId="10" fillId="18" borderId="16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19" borderId="15" xfId="0" applyFont="1" applyFill="1" applyBorder="1" applyAlignment="1">
      <alignment horizontal="center" vertical="center" wrapText="1"/>
    </xf>
    <xf numFmtId="0" fontId="10" fillId="31" borderId="2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1" borderId="34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1" fillId="0" borderId="16" xfId="0" applyFont="1" applyBorder="1"/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39" fillId="33" borderId="1" xfId="0" applyFont="1" applyFill="1" applyBorder="1" applyAlignment="1">
      <alignment horizontal="center" vertical="center" wrapText="1"/>
    </xf>
    <xf numFmtId="0" fontId="39" fillId="33" borderId="2" xfId="0" applyFont="1" applyFill="1" applyBorder="1" applyAlignment="1">
      <alignment horizontal="center" vertical="center" wrapText="1"/>
    </xf>
    <xf numFmtId="0" fontId="39" fillId="33" borderId="56" xfId="0" applyFont="1" applyFill="1" applyBorder="1" applyAlignment="1">
      <alignment horizontal="center" vertical="center" wrapText="1"/>
    </xf>
    <xf numFmtId="0" fontId="4" fillId="33" borderId="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25" fillId="17" borderId="12" xfId="0" applyFont="1" applyFill="1" applyBorder="1" applyAlignment="1">
      <alignment horizontal="center" vertical="center" wrapText="1"/>
    </xf>
    <xf numFmtId="0" fontId="25" fillId="17" borderId="13" xfId="0" applyFont="1" applyFill="1" applyBorder="1" applyAlignment="1">
      <alignment horizontal="center" vertical="center" wrapText="1"/>
    </xf>
    <xf numFmtId="0" fontId="25" fillId="17" borderId="14" xfId="0" applyFont="1" applyFill="1" applyBorder="1" applyAlignment="1">
      <alignment horizontal="center" vertical="center" wrapText="1"/>
    </xf>
    <xf numFmtId="0" fontId="10" fillId="12" borderId="35" xfId="0" applyFont="1" applyFill="1" applyBorder="1" applyAlignment="1">
      <alignment horizontal="center" vertical="center" wrapText="1"/>
    </xf>
    <xf numFmtId="0" fontId="10" fillId="12" borderId="36" xfId="0" applyFont="1" applyFill="1" applyBorder="1" applyAlignment="1">
      <alignment horizontal="center" vertical="center" wrapText="1"/>
    </xf>
    <xf numFmtId="0" fontId="10" fillId="12" borderId="37" xfId="0" applyFont="1" applyFill="1" applyBorder="1" applyAlignment="1">
      <alignment horizontal="center" vertical="center" wrapText="1"/>
    </xf>
    <xf numFmtId="0" fontId="10" fillId="32" borderId="9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10" fillId="20" borderId="24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20" borderId="15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2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3" borderId="58" xfId="0" applyFont="1" applyFill="1" applyBorder="1" applyAlignment="1">
      <alignment horizontal="center" vertical="center" wrapText="1"/>
    </xf>
    <xf numFmtId="0" fontId="10" fillId="34" borderId="59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1" fillId="28" borderId="22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 wrapText="1"/>
    </xf>
    <xf numFmtId="0" fontId="11" fillId="34" borderId="61" xfId="0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45" fillId="39" borderId="16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1" borderId="16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40" borderId="16" xfId="0" applyFont="1" applyFill="1" applyBorder="1" applyAlignment="1">
      <alignment horizontal="center" vertical="center" wrapText="1"/>
    </xf>
    <xf numFmtId="0" fontId="11" fillId="28" borderId="34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9" fillId="3" borderId="62" xfId="0" applyFont="1" applyFill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9" fillId="3" borderId="63" xfId="0" applyFont="1" applyFill="1" applyBorder="1" applyAlignment="1">
      <alignment horizontal="center"/>
    </xf>
    <xf numFmtId="0" fontId="11" fillId="10" borderId="45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9" fillId="3" borderId="64" xfId="0" applyFont="1" applyFill="1" applyBorder="1" applyAlignment="1">
      <alignment horizontal="center"/>
    </xf>
    <xf numFmtId="0" fontId="25" fillId="17" borderId="12" xfId="0" applyFont="1" applyFill="1" applyBorder="1" applyAlignment="1">
      <alignment horizontal="center" vertical="center"/>
    </xf>
    <xf numFmtId="0" fontId="25" fillId="17" borderId="13" xfId="0" applyFont="1" applyFill="1" applyBorder="1" applyAlignment="1">
      <alignment horizontal="center" vertical="center"/>
    </xf>
    <xf numFmtId="0" fontId="25" fillId="17" borderId="1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0" fillId="36" borderId="15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45" fillId="39" borderId="16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45" fillId="39" borderId="17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10" fillId="28" borderId="16" xfId="0" applyFont="1" applyFill="1" applyBorder="1" applyAlignment="1">
      <alignment horizontal="center" vertical="center"/>
    </xf>
    <xf numFmtId="0" fontId="10" fillId="40" borderId="16" xfId="0" applyFont="1" applyFill="1" applyBorder="1" applyAlignment="1">
      <alignment horizontal="center" vertical="center"/>
    </xf>
    <xf numFmtId="0" fontId="10" fillId="25" borderId="16" xfId="0" applyFont="1" applyFill="1" applyBorder="1" applyAlignment="1">
      <alignment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12" borderId="18" xfId="0" applyFont="1" applyFill="1" applyBorder="1" applyAlignment="1">
      <alignment horizontal="center" vertical="center" wrapText="1"/>
    </xf>
    <xf numFmtId="0" fontId="19" fillId="12" borderId="19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21" fillId="41" borderId="1" xfId="0" applyFont="1" applyFill="1" applyBorder="1" applyAlignment="1">
      <alignment horizontal="center" vertical="center" wrapText="1"/>
    </xf>
    <xf numFmtId="0" fontId="21" fillId="41" borderId="2" xfId="0" applyFont="1" applyFill="1" applyBorder="1" applyAlignment="1">
      <alignment horizontal="center" vertical="center" wrapText="1"/>
    </xf>
    <xf numFmtId="0" fontId="21" fillId="41" borderId="0" xfId="0" applyFont="1" applyFill="1" applyAlignment="1">
      <alignment horizontal="center" vertical="center" wrapText="1"/>
    </xf>
    <xf numFmtId="0" fontId="21" fillId="41" borderId="5" xfId="0" applyFont="1" applyFill="1" applyBorder="1" applyAlignment="1">
      <alignment horizontal="center" vertical="center" wrapText="1"/>
    </xf>
    <xf numFmtId="0" fontId="21" fillId="41" borderId="6" xfId="0" applyFont="1" applyFill="1" applyBorder="1" applyAlignment="1">
      <alignment horizontal="center" vertical="center" wrapText="1"/>
    </xf>
    <xf numFmtId="0" fontId="21" fillId="41" borderId="7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5" borderId="14" xfId="0" applyFont="1" applyFill="1" applyBorder="1"/>
    <xf numFmtId="0" fontId="10" fillId="35" borderId="15" xfId="0" applyFont="1" applyFill="1" applyBorder="1" applyAlignment="1">
      <alignment horizontal="center" vertical="center" wrapText="1"/>
    </xf>
    <xf numFmtId="0" fontId="19" fillId="25" borderId="16" xfId="0" applyFont="1" applyFill="1" applyBorder="1" applyAlignment="1">
      <alignment vertical="center" wrapText="1"/>
    </xf>
    <xf numFmtId="0" fontId="10" fillId="19" borderId="16" xfId="0" applyFont="1" applyFill="1" applyBorder="1" applyAlignment="1">
      <alignment horizontal="center" vertical="center"/>
    </xf>
    <xf numFmtId="0" fontId="1" fillId="25" borderId="17" xfId="0" applyFont="1" applyFill="1" applyBorder="1"/>
    <xf numFmtId="0" fontId="10" fillId="21" borderId="16" xfId="0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3" borderId="16" xfId="0" applyFont="1" applyFill="1" applyBorder="1" applyAlignment="1">
      <alignment horizontal="center" vertical="center" wrapText="1"/>
    </xf>
    <xf numFmtId="0" fontId="48" fillId="3" borderId="17" xfId="0" applyFont="1" applyFill="1" applyBorder="1" applyAlignment="1">
      <alignment horizontal="center" vertical="center" wrapText="1"/>
    </xf>
    <xf numFmtId="0" fontId="10" fillId="19" borderId="15" xfId="0" applyFont="1" applyFill="1" applyBorder="1" applyAlignment="1">
      <alignment horizontal="center" vertical="center"/>
    </xf>
    <xf numFmtId="0" fontId="1" fillId="25" borderId="16" xfId="0" applyFont="1" applyFill="1" applyBorder="1"/>
    <xf numFmtId="0" fontId="10" fillId="12" borderId="18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25" fillId="17" borderId="6" xfId="0" applyFont="1" applyFill="1" applyBorder="1" applyAlignment="1">
      <alignment horizontal="center" vertical="center"/>
    </xf>
    <xf numFmtId="0" fontId="25" fillId="17" borderId="7" xfId="0" applyFont="1" applyFill="1" applyBorder="1" applyAlignment="1">
      <alignment horizontal="center" vertical="center"/>
    </xf>
    <xf numFmtId="0" fontId="25" fillId="17" borderId="8" xfId="0" applyFont="1" applyFill="1" applyBorder="1" applyAlignment="1">
      <alignment horizontal="center" vertical="center"/>
    </xf>
    <xf numFmtId="0" fontId="19" fillId="3" borderId="65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1" fillId="3" borderId="63" xfId="0" applyFont="1" applyFill="1" applyBorder="1" applyAlignment="1">
      <alignment horizontal="center" vertical="center" wrapText="1"/>
    </xf>
    <xf numFmtId="0" fontId="21" fillId="3" borderId="64" xfId="0" applyFont="1" applyFill="1" applyBorder="1" applyAlignment="1">
      <alignment horizontal="center" vertical="center" wrapText="1"/>
    </xf>
    <xf numFmtId="0" fontId="20" fillId="11" borderId="35" xfId="0" applyFont="1" applyFill="1" applyBorder="1" applyAlignment="1">
      <alignment horizontal="center" vertical="center" wrapText="1"/>
    </xf>
    <xf numFmtId="164" fontId="20" fillId="11" borderId="42" xfId="0" applyNumberFormat="1" applyFont="1" applyFill="1" applyBorder="1" applyAlignment="1">
      <alignment horizontal="center" vertical="center" wrapText="1"/>
    </xf>
    <xf numFmtId="0" fontId="21" fillId="41" borderId="3" xfId="0" applyFont="1" applyFill="1" applyBorder="1" applyAlignment="1">
      <alignment horizontal="center" vertical="center" wrapText="1"/>
    </xf>
    <xf numFmtId="0" fontId="21" fillId="41" borderId="8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/>
    </xf>
    <xf numFmtId="0" fontId="10" fillId="36" borderId="34" xfId="0" applyFont="1" applyFill="1" applyBorder="1" applyAlignment="1">
      <alignment horizontal="center" vertical="center"/>
    </xf>
    <xf numFmtId="0" fontId="10" fillId="28" borderId="34" xfId="0" applyFont="1" applyFill="1" applyBorder="1" applyAlignment="1">
      <alignment horizontal="center" vertical="center"/>
    </xf>
    <xf numFmtId="0" fontId="19" fillId="25" borderId="34" xfId="0" applyFont="1" applyFill="1" applyBorder="1" applyAlignment="1">
      <alignment vertical="center" wrapText="1"/>
    </xf>
    <xf numFmtId="0" fontId="1" fillId="25" borderId="43" xfId="0" applyFont="1" applyFill="1" applyBorder="1"/>
    <xf numFmtId="0" fontId="10" fillId="28" borderId="15" xfId="0" applyFont="1" applyFill="1" applyBorder="1" applyAlignment="1">
      <alignment horizontal="center" vertical="center"/>
    </xf>
    <xf numFmtId="0" fontId="2" fillId="0" borderId="16" xfId="0" applyFont="1" applyBorder="1"/>
    <xf numFmtId="0" fontId="21" fillId="3" borderId="65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8" fillId="10" borderId="9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0" fillId="19" borderId="24" xfId="0" applyFont="1" applyFill="1" applyBorder="1" applyAlignment="1">
      <alignment horizontal="center" vertical="center"/>
    </xf>
    <xf numFmtId="0" fontId="10" fillId="19" borderId="34" xfId="0" applyFont="1" applyFill="1" applyBorder="1" applyAlignment="1">
      <alignment horizontal="center" vertical="center"/>
    </xf>
    <xf numFmtId="0" fontId="10" fillId="37" borderId="34" xfId="0" applyFont="1" applyFill="1" applyBorder="1" applyAlignment="1">
      <alignment horizontal="center" vertical="center"/>
    </xf>
    <xf numFmtId="0" fontId="10" fillId="0" borderId="34" xfId="0" applyFont="1" applyBorder="1"/>
    <xf numFmtId="0" fontId="10" fillId="0" borderId="43" xfId="0" applyFont="1" applyBorder="1"/>
    <xf numFmtId="0" fontId="19" fillId="0" borderId="17" xfId="0" applyFont="1" applyBorder="1" applyAlignment="1">
      <alignment horizontal="center" vertical="center"/>
    </xf>
    <xf numFmtId="0" fontId="25" fillId="17" borderId="27" xfId="0" applyFont="1" applyFill="1" applyBorder="1" applyAlignment="1">
      <alignment horizontal="center" vertical="center"/>
    </xf>
    <xf numFmtId="0" fontId="25" fillId="17" borderId="28" xfId="0" applyFont="1" applyFill="1" applyBorder="1" applyAlignment="1">
      <alignment horizontal="center" vertical="center"/>
    </xf>
    <xf numFmtId="0" fontId="25" fillId="17" borderId="29" xfId="0" applyFont="1" applyFill="1" applyBorder="1" applyAlignment="1">
      <alignment horizontal="center" vertical="center"/>
    </xf>
    <xf numFmtId="0" fontId="1" fillId="0" borderId="17" xfId="0" applyFont="1" applyBorder="1"/>
    <xf numFmtId="0" fontId="10" fillId="36" borderId="12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10" fillId="0" borderId="13" xfId="0" applyFont="1" applyBorder="1"/>
    <xf numFmtId="0" fontId="10" fillId="38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0" fillId="0" borderId="17" xfId="0" applyFont="1" applyBorder="1" applyAlignment="1">
      <alignment vertical="center" wrapText="1"/>
    </xf>
    <xf numFmtId="0" fontId="48" fillId="3" borderId="36" xfId="0" applyFont="1" applyFill="1" applyBorder="1" applyAlignment="1">
      <alignment horizontal="center" vertical="center" wrapText="1"/>
    </xf>
    <xf numFmtId="0" fontId="1" fillId="25" borderId="26" xfId="0" applyFont="1" applyFill="1" applyBorder="1"/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Border="1" applyAlignment="1">
      <alignment vertical="center" wrapText="1"/>
    </xf>
    <xf numFmtId="0" fontId="10" fillId="12" borderId="34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10" fillId="20" borderId="14" xfId="0" applyFont="1" applyFill="1" applyBorder="1" applyAlignment="1">
      <alignment horizontal="center" vertical="center" wrapText="1"/>
    </xf>
    <xf numFmtId="0" fontId="11" fillId="42" borderId="16" xfId="0" applyFont="1" applyFill="1" applyBorder="1" applyAlignment="1">
      <alignment horizontal="center" vertical="center" wrapText="1"/>
    </xf>
    <xf numFmtId="0" fontId="11" fillId="21" borderId="16" xfId="0" applyFont="1" applyFill="1" applyBorder="1" applyAlignment="1">
      <alignment horizontal="center" vertical="center" wrapText="1"/>
    </xf>
    <xf numFmtId="0" fontId="11" fillId="38" borderId="16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19" borderId="16" xfId="0" applyFont="1" applyFill="1" applyBorder="1" applyAlignment="1">
      <alignment horizontal="center" vertical="center" wrapText="1"/>
    </xf>
    <xf numFmtId="0" fontId="11" fillId="20" borderId="16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0" fillId="3" borderId="63" xfId="0" applyFont="1" applyFill="1" applyBorder="1" applyAlignment="1">
      <alignment horizontal="center"/>
    </xf>
    <xf numFmtId="0" fontId="11" fillId="10" borderId="40" xfId="0" applyFont="1" applyFill="1" applyBorder="1" applyAlignment="1">
      <alignment horizontal="center" vertical="center" wrapText="1"/>
    </xf>
    <xf numFmtId="0" fontId="11" fillId="3" borderId="63" xfId="0" applyFont="1" applyFill="1" applyBorder="1" applyAlignment="1">
      <alignment horizontal="center" vertical="center" wrapText="1"/>
    </xf>
    <xf numFmtId="0" fontId="10" fillId="3" borderId="64" xfId="0" applyFont="1" applyFill="1" applyBorder="1" applyAlignment="1">
      <alignment horizontal="center"/>
    </xf>
    <xf numFmtId="0" fontId="10" fillId="11" borderId="4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11" borderId="61" xfId="0" applyFont="1" applyFill="1" applyBorder="1" applyAlignment="1">
      <alignment horizontal="center" vertical="center" wrapText="1"/>
    </xf>
    <xf numFmtId="0" fontId="10" fillId="38" borderId="17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20" fillId="11" borderId="61" xfId="0" applyFont="1" applyFill="1" applyBorder="1" applyAlignment="1">
      <alignment horizontal="center" vertical="center" wrapText="1"/>
    </xf>
    <xf numFmtId="0" fontId="14" fillId="11" borderId="61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/>
    </xf>
    <xf numFmtId="0" fontId="21" fillId="0" borderId="16" xfId="0" applyFont="1" applyBorder="1" applyAlignment="1">
      <alignment vertical="center" wrapText="1"/>
    </xf>
    <xf numFmtId="0" fontId="10" fillId="20" borderId="16" xfId="0" applyFont="1" applyFill="1" applyBorder="1" applyAlignment="1">
      <alignment horizontal="center" vertical="center"/>
    </xf>
    <xf numFmtId="0" fontId="10" fillId="20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0" fillId="6" borderId="15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 wrapText="1"/>
    </xf>
    <xf numFmtId="0" fontId="10" fillId="42" borderId="15" xfId="0" applyFont="1" applyFill="1" applyBorder="1" applyAlignment="1">
      <alignment horizontal="center" vertical="center" wrapText="1"/>
    </xf>
    <xf numFmtId="0" fontId="10" fillId="42" borderId="16" xfId="0" applyFont="1" applyFill="1" applyBorder="1" applyAlignment="1">
      <alignment horizontal="center" vertical="center" wrapText="1"/>
    </xf>
    <xf numFmtId="0" fontId="10" fillId="21" borderId="17" xfId="0" applyFont="1" applyFill="1" applyBorder="1" applyAlignment="1">
      <alignment horizontal="center" vertical="center"/>
    </xf>
    <xf numFmtId="0" fontId="10" fillId="0" borderId="15" xfId="0" applyFont="1" applyBorder="1"/>
    <xf numFmtId="0" fontId="10" fillId="11" borderId="50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 wrapText="1"/>
    </xf>
    <xf numFmtId="0" fontId="10" fillId="3" borderId="65" xfId="0" applyFont="1" applyFill="1" applyBorder="1" applyAlignment="1">
      <alignment horizontal="center"/>
    </xf>
    <xf numFmtId="0" fontId="11" fillId="3" borderId="65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/>
    </xf>
    <xf numFmtId="0" fontId="10" fillId="20" borderId="15" xfId="0" applyFont="1" applyFill="1" applyBorder="1" applyAlignment="1">
      <alignment horizontal="center" vertical="center"/>
    </xf>
    <xf numFmtId="0" fontId="10" fillId="42" borderId="17" xfId="0" applyFont="1" applyFill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0" fillId="20" borderId="13" xfId="0" applyFont="1" applyFill="1" applyBorder="1" applyAlignment="1">
      <alignment horizontal="center" vertical="center"/>
    </xf>
    <xf numFmtId="0" fontId="10" fillId="20" borderId="14" xfId="0" applyFont="1" applyFill="1" applyBorder="1" applyAlignment="1">
      <alignment horizontal="center" vertical="center"/>
    </xf>
    <xf numFmtId="0" fontId="10" fillId="43" borderId="16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1" borderId="16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/>
    </xf>
  </cellXfs>
  <cellStyles count="1">
    <cellStyle name="Normale" xfId="0" builtinId="0"/>
  </cellStyles>
  <dxfs count="120"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E02F9-137D-3345-844C-FBAFAF1457CD}">
  <sheetPr>
    <tabColor rgb="FFFF0000"/>
  </sheetPr>
  <dimension ref="B1:O1048576"/>
  <sheetViews>
    <sheetView tabSelected="1" zoomScale="74" workbookViewId="0">
      <selection activeCell="G36" sqref="G36:H36"/>
    </sheetView>
  </sheetViews>
  <sheetFormatPr defaultColWidth="8.85546875" defaultRowHeight="14.25" x14ac:dyDescent="0.2"/>
  <cols>
    <col min="1" max="1" width="8.85546875" style="2"/>
    <col min="2" max="5" width="18.85546875" style="33" customWidth="1"/>
    <col min="6" max="6" width="20" style="33" customWidth="1"/>
    <col min="7" max="7" width="21.28515625" style="33" customWidth="1"/>
    <col min="8" max="8" width="21.42578125" style="33" customWidth="1"/>
    <col min="9" max="9" width="20.42578125" style="45" customWidth="1"/>
    <col min="10" max="11" width="18.85546875" style="45" customWidth="1"/>
    <col min="12" max="12" width="18.85546875" style="2" customWidth="1"/>
    <col min="13" max="13" width="8.85546875" style="2"/>
    <col min="14" max="14" width="12.140625" style="2" customWidth="1"/>
    <col min="15" max="16384" width="8.85546875" style="2"/>
  </cols>
  <sheetData>
    <row r="1" spans="2:15" ht="1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5" ht="20.100000000000001" customHeight="1" x14ac:dyDescent="0.2">
      <c r="B2" s="105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2:15" ht="20.100000000000001" customHeight="1" x14ac:dyDescent="0.2"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2:15" ht="20.100000000000001" customHeight="1" thickBot="1" x14ac:dyDescent="0.25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2:15" ht="39.950000000000003" customHeight="1" thickBot="1" x14ac:dyDescent="0.25">
      <c r="B5" s="114" t="s">
        <v>3</v>
      </c>
      <c r="C5" s="115"/>
      <c r="D5" s="115"/>
      <c r="E5" s="115"/>
      <c r="F5" s="115"/>
      <c r="G5" s="115"/>
      <c r="H5" s="115"/>
      <c r="I5" s="115"/>
      <c r="J5" s="115"/>
      <c r="K5" s="115"/>
      <c r="L5" s="116"/>
    </row>
    <row r="6" spans="2:15" ht="30" customHeight="1" x14ac:dyDescent="0.2">
      <c r="B6" s="117" t="s">
        <v>4</v>
      </c>
      <c r="C6" s="118"/>
      <c r="D6" s="121" t="s">
        <v>5</v>
      </c>
      <c r="E6" s="123" t="s">
        <v>6</v>
      </c>
      <c r="F6" s="124"/>
      <c r="G6" s="124"/>
      <c r="H6" s="125" t="s">
        <v>7</v>
      </c>
      <c r="I6" s="127" t="s">
        <v>8</v>
      </c>
      <c r="J6" s="128"/>
      <c r="K6" s="128"/>
      <c r="L6" s="129"/>
    </row>
    <row r="7" spans="2:15" ht="36" x14ac:dyDescent="0.2">
      <c r="B7" s="119"/>
      <c r="C7" s="120"/>
      <c r="D7" s="122"/>
      <c r="E7" s="3" t="s">
        <v>9</v>
      </c>
      <c r="F7" s="4" t="s">
        <v>10</v>
      </c>
      <c r="G7" s="5" t="s">
        <v>11</v>
      </c>
      <c r="H7" s="126"/>
      <c r="I7" s="130"/>
      <c r="J7" s="130"/>
      <c r="K7" s="130"/>
      <c r="L7" s="131"/>
    </row>
    <row r="8" spans="2:15" ht="30" customHeight="1" thickBot="1" x14ac:dyDescent="0.25">
      <c r="B8" s="134" t="s">
        <v>12</v>
      </c>
      <c r="C8" s="135"/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  <c r="I8" s="132"/>
      <c r="J8" s="132"/>
      <c r="K8" s="132"/>
      <c r="L8" s="133"/>
    </row>
    <row r="9" spans="2:15" s="7" customFormat="1" ht="39.950000000000003" customHeight="1" thickBot="1" x14ac:dyDescent="0.3">
      <c r="B9" s="136" t="s">
        <v>18</v>
      </c>
      <c r="C9" s="137"/>
      <c r="D9" s="137"/>
      <c r="E9" s="137"/>
      <c r="F9" s="137"/>
      <c r="G9" s="137"/>
      <c r="H9" s="137"/>
      <c r="I9" s="137"/>
      <c r="J9" s="137"/>
      <c r="K9" s="137"/>
      <c r="L9" s="138"/>
    </row>
    <row r="10" spans="2:15" ht="20.100000000000001" customHeight="1" thickBot="1" x14ac:dyDescent="0.25">
      <c r="B10" s="139" t="s">
        <v>19</v>
      </c>
      <c r="C10" s="140"/>
      <c r="D10" s="8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25</v>
      </c>
      <c r="J10" s="9" t="s">
        <v>26</v>
      </c>
      <c r="K10" s="10" t="s">
        <v>27</v>
      </c>
      <c r="L10" s="11" t="s">
        <v>28</v>
      </c>
    </row>
    <row r="11" spans="2:15" ht="20.100000000000001" customHeight="1" x14ac:dyDescent="0.2">
      <c r="B11" s="12" t="s">
        <v>29</v>
      </c>
      <c r="C11" s="13">
        <v>45208</v>
      </c>
      <c r="D11" s="84" t="s">
        <v>69</v>
      </c>
      <c r="E11" s="85"/>
      <c r="F11" s="85"/>
      <c r="G11" s="85"/>
      <c r="H11" s="85"/>
      <c r="I11" s="85"/>
      <c r="J11" s="85"/>
      <c r="K11" s="85"/>
      <c r="L11" s="86"/>
      <c r="M11" s="15"/>
      <c r="N11" s="16" t="s">
        <v>30</v>
      </c>
      <c r="O11" s="2">
        <f>COUNTIF(A11:L92,"Biologia e Gen.")</f>
        <v>73</v>
      </c>
    </row>
    <row r="12" spans="2:15" ht="20.100000000000001" customHeight="1" x14ac:dyDescent="0.2">
      <c r="B12" s="17" t="s">
        <v>31</v>
      </c>
      <c r="C12" s="18">
        <v>45209</v>
      </c>
      <c r="D12" s="87"/>
      <c r="E12" s="88"/>
      <c r="F12" s="88"/>
      <c r="G12" s="88"/>
      <c r="H12" s="88"/>
      <c r="I12" s="88"/>
      <c r="J12" s="88"/>
      <c r="K12" s="88"/>
      <c r="L12" s="89"/>
      <c r="M12" s="15"/>
      <c r="N12" s="16" t="s">
        <v>32</v>
      </c>
      <c r="O12" s="2">
        <f>COUNTIF(A11:L92,"Fisica")</f>
        <v>29</v>
      </c>
    </row>
    <row r="13" spans="2:15" ht="20.100000000000001" customHeight="1" x14ac:dyDescent="0.2">
      <c r="B13" s="17" t="s">
        <v>33</v>
      </c>
      <c r="C13" s="18">
        <v>45210</v>
      </c>
      <c r="D13" s="87"/>
      <c r="E13" s="88"/>
      <c r="F13" s="88"/>
      <c r="G13" s="88"/>
      <c r="H13" s="88"/>
      <c r="I13" s="88"/>
      <c r="J13" s="88"/>
      <c r="K13" s="88"/>
      <c r="L13" s="89"/>
      <c r="M13" s="15"/>
      <c r="N13" s="16" t="s">
        <v>34</v>
      </c>
      <c r="O13" s="2">
        <f>COUNTIF(A11:L92,"Statistica")</f>
        <v>22</v>
      </c>
    </row>
    <row r="14" spans="2:15" ht="20.100000000000001" customHeight="1" x14ac:dyDescent="0.2">
      <c r="B14" s="17" t="s">
        <v>35</v>
      </c>
      <c r="C14" s="18">
        <v>45211</v>
      </c>
      <c r="D14" s="87"/>
      <c r="E14" s="88"/>
      <c r="F14" s="88"/>
      <c r="G14" s="88"/>
      <c r="H14" s="88"/>
      <c r="I14" s="88"/>
      <c r="J14" s="88"/>
      <c r="K14" s="88"/>
      <c r="L14" s="89"/>
      <c r="M14" s="15"/>
      <c r="N14" s="16" t="s">
        <v>36</v>
      </c>
      <c r="O14" s="2">
        <f>COUNTIF(A11:L92,"Informatica")</f>
        <v>22</v>
      </c>
    </row>
    <row r="15" spans="2:15" ht="20.100000000000001" customHeight="1" x14ac:dyDescent="0.2">
      <c r="B15" s="17" t="s">
        <v>37</v>
      </c>
      <c r="C15" s="18">
        <v>45212</v>
      </c>
      <c r="D15" s="90"/>
      <c r="E15" s="91"/>
      <c r="F15" s="91"/>
      <c r="G15" s="91"/>
      <c r="H15" s="91"/>
      <c r="I15" s="91"/>
      <c r="J15" s="91"/>
      <c r="K15" s="91"/>
      <c r="L15" s="92"/>
      <c r="M15" s="15"/>
      <c r="N15" s="16" t="s">
        <v>38</v>
      </c>
      <c r="O15" s="2">
        <f>COUNTIF(A11:L92,"Chimica e Prop. Bioch.")</f>
        <v>44</v>
      </c>
    </row>
    <row r="16" spans="2:15" ht="20.100000000000001" customHeight="1" x14ac:dyDescent="0.2">
      <c r="B16" s="20" t="s">
        <v>39</v>
      </c>
      <c r="C16" s="21">
        <v>45213</v>
      </c>
      <c r="D16" s="102"/>
      <c r="E16" s="103"/>
      <c r="F16" s="103"/>
      <c r="G16" s="103"/>
      <c r="H16" s="103"/>
      <c r="I16" s="103"/>
      <c r="J16" s="103"/>
      <c r="K16" s="103"/>
      <c r="L16" s="104"/>
    </row>
    <row r="17" spans="2:12" ht="20.100000000000001" customHeight="1" x14ac:dyDescent="0.2">
      <c r="B17" s="20" t="s">
        <v>40</v>
      </c>
      <c r="C17" s="21">
        <v>45214</v>
      </c>
      <c r="D17" s="102"/>
      <c r="E17" s="103"/>
      <c r="F17" s="103"/>
      <c r="G17" s="103"/>
      <c r="H17" s="103"/>
      <c r="I17" s="103"/>
      <c r="J17" s="103"/>
      <c r="K17" s="103"/>
      <c r="L17" s="104"/>
    </row>
    <row r="18" spans="2:12" ht="20.100000000000001" customHeight="1" x14ac:dyDescent="0.2">
      <c r="B18" s="22" t="s">
        <v>29</v>
      </c>
      <c r="C18" s="18">
        <v>45215</v>
      </c>
      <c r="D18" s="23"/>
      <c r="E18" s="24" t="s">
        <v>41</v>
      </c>
      <c r="F18" s="24" t="s">
        <v>41</v>
      </c>
      <c r="G18" s="25" t="s">
        <v>42</v>
      </c>
      <c r="H18" s="25" t="s">
        <v>42</v>
      </c>
      <c r="I18" s="26"/>
      <c r="J18" s="27" t="s">
        <v>43</v>
      </c>
      <c r="K18" s="27" t="s">
        <v>43</v>
      </c>
      <c r="L18" s="28"/>
    </row>
    <row r="19" spans="2:12" ht="20.100000000000001" customHeight="1" x14ac:dyDescent="0.2">
      <c r="B19" s="17" t="s">
        <v>31</v>
      </c>
      <c r="C19" s="18">
        <v>45216</v>
      </c>
      <c r="D19" s="23"/>
      <c r="E19" s="29" t="s">
        <v>44</v>
      </c>
      <c r="F19" s="29" t="s">
        <v>44</v>
      </c>
      <c r="G19" s="30" t="s">
        <v>45</v>
      </c>
      <c r="H19" s="30" t="s">
        <v>45</v>
      </c>
      <c r="I19" s="26"/>
      <c r="J19" s="27" t="s">
        <v>43</v>
      </c>
      <c r="K19" s="27" t="s">
        <v>43</v>
      </c>
      <c r="L19" s="28"/>
    </row>
    <row r="20" spans="2:12" ht="20.100000000000001" customHeight="1" x14ac:dyDescent="0.2">
      <c r="B20" s="17" t="s">
        <v>33</v>
      </c>
      <c r="C20" s="18">
        <v>45217</v>
      </c>
      <c r="D20" s="23"/>
      <c r="E20" s="24" t="s">
        <v>41</v>
      </c>
      <c r="F20" s="24" t="s">
        <v>41</v>
      </c>
      <c r="G20" s="25" t="s">
        <v>42</v>
      </c>
      <c r="H20" s="25" t="s">
        <v>42</v>
      </c>
      <c r="I20" s="26"/>
      <c r="J20" s="27" t="s">
        <v>43</v>
      </c>
      <c r="K20" s="27" t="s">
        <v>43</v>
      </c>
      <c r="L20" s="28"/>
    </row>
    <row r="21" spans="2:12" ht="20.100000000000001" customHeight="1" x14ac:dyDescent="0.2">
      <c r="B21" s="17" t="s">
        <v>35</v>
      </c>
      <c r="C21" s="18">
        <v>45218</v>
      </c>
      <c r="D21" s="23"/>
      <c r="E21" s="29" t="s">
        <v>44</v>
      </c>
      <c r="F21" s="29" t="s">
        <v>44</v>
      </c>
      <c r="G21" s="30" t="s">
        <v>45</v>
      </c>
      <c r="H21" s="30" t="s">
        <v>45</v>
      </c>
      <c r="I21" s="26"/>
      <c r="J21" s="27" t="s">
        <v>43</v>
      </c>
      <c r="K21" s="27" t="s">
        <v>43</v>
      </c>
      <c r="L21" s="28"/>
    </row>
    <row r="22" spans="2:12" ht="20.100000000000001" customHeight="1" x14ac:dyDescent="0.2">
      <c r="B22" s="17" t="s">
        <v>37</v>
      </c>
      <c r="C22" s="18">
        <v>45219</v>
      </c>
      <c r="D22" s="23"/>
      <c r="E22" s="24" t="s">
        <v>41</v>
      </c>
      <c r="F22" s="24" t="s">
        <v>41</v>
      </c>
      <c r="G22" s="25" t="s">
        <v>42</v>
      </c>
      <c r="H22" s="25" t="s">
        <v>42</v>
      </c>
      <c r="I22" s="26"/>
      <c r="J22" s="27" t="s">
        <v>43</v>
      </c>
      <c r="K22" s="27" t="s">
        <v>43</v>
      </c>
      <c r="L22" s="31" t="s">
        <v>43</v>
      </c>
    </row>
    <row r="23" spans="2:12" ht="20.100000000000001" customHeight="1" x14ac:dyDescent="0.2">
      <c r="B23" s="20" t="s">
        <v>39</v>
      </c>
      <c r="C23" s="21">
        <v>45220</v>
      </c>
      <c r="D23" s="102"/>
      <c r="E23" s="103"/>
      <c r="F23" s="103"/>
      <c r="G23" s="103"/>
      <c r="H23" s="103"/>
      <c r="I23" s="103"/>
      <c r="J23" s="103"/>
      <c r="K23" s="103"/>
      <c r="L23" s="104"/>
    </row>
    <row r="24" spans="2:12" ht="20.100000000000001" customHeight="1" x14ac:dyDescent="0.2">
      <c r="B24" s="20" t="s">
        <v>40</v>
      </c>
      <c r="C24" s="21">
        <v>45221</v>
      </c>
      <c r="D24" s="102"/>
      <c r="E24" s="103"/>
      <c r="F24" s="103"/>
      <c r="G24" s="103"/>
      <c r="H24" s="103"/>
      <c r="I24" s="103"/>
      <c r="J24" s="103"/>
      <c r="K24" s="103"/>
      <c r="L24" s="104"/>
    </row>
    <row r="25" spans="2:12" ht="20.100000000000001" customHeight="1" x14ac:dyDescent="0.2">
      <c r="B25" s="17" t="s">
        <v>29</v>
      </c>
      <c r="C25" s="18">
        <v>45222</v>
      </c>
      <c r="D25" s="84" t="s">
        <v>69</v>
      </c>
      <c r="E25" s="85"/>
      <c r="F25" s="85"/>
      <c r="G25" s="85"/>
      <c r="H25" s="85"/>
      <c r="I25" s="85"/>
      <c r="J25" s="85"/>
      <c r="K25" s="85"/>
      <c r="L25" s="86"/>
    </row>
    <row r="26" spans="2:12" ht="20.100000000000001" customHeight="1" x14ac:dyDescent="0.2">
      <c r="B26" s="17" t="s">
        <v>31</v>
      </c>
      <c r="C26" s="18">
        <v>45223</v>
      </c>
      <c r="D26" s="87"/>
      <c r="E26" s="88"/>
      <c r="F26" s="88"/>
      <c r="G26" s="88"/>
      <c r="H26" s="88"/>
      <c r="I26" s="88"/>
      <c r="J26" s="88"/>
      <c r="K26" s="88"/>
      <c r="L26" s="89"/>
    </row>
    <row r="27" spans="2:12" ht="20.100000000000001" customHeight="1" x14ac:dyDescent="0.2">
      <c r="B27" s="17" t="s">
        <v>33</v>
      </c>
      <c r="C27" s="18">
        <v>45224</v>
      </c>
      <c r="D27" s="87"/>
      <c r="E27" s="88"/>
      <c r="F27" s="88"/>
      <c r="G27" s="88"/>
      <c r="H27" s="88"/>
      <c r="I27" s="88"/>
      <c r="J27" s="88"/>
      <c r="K27" s="88"/>
      <c r="L27" s="89"/>
    </row>
    <row r="28" spans="2:12" ht="20.100000000000001" customHeight="1" x14ac:dyDescent="0.2">
      <c r="B28" s="17" t="s">
        <v>35</v>
      </c>
      <c r="C28" s="18">
        <v>45225</v>
      </c>
      <c r="D28" s="87"/>
      <c r="E28" s="88"/>
      <c r="F28" s="88"/>
      <c r="G28" s="88"/>
      <c r="H28" s="88"/>
      <c r="I28" s="88"/>
      <c r="J28" s="88"/>
      <c r="K28" s="88"/>
      <c r="L28" s="89"/>
    </row>
    <row r="29" spans="2:12" ht="20.100000000000001" customHeight="1" x14ac:dyDescent="0.2">
      <c r="B29" s="17" t="s">
        <v>37</v>
      </c>
      <c r="C29" s="18">
        <v>45226</v>
      </c>
      <c r="D29" s="90"/>
      <c r="E29" s="91"/>
      <c r="F29" s="91"/>
      <c r="G29" s="91"/>
      <c r="H29" s="91"/>
      <c r="I29" s="91"/>
      <c r="J29" s="91"/>
      <c r="K29" s="91"/>
      <c r="L29" s="92"/>
    </row>
    <row r="30" spans="2:12" ht="20.100000000000001" customHeight="1" x14ac:dyDescent="0.2">
      <c r="B30" s="20" t="s">
        <v>39</v>
      </c>
      <c r="C30" s="21">
        <v>45227</v>
      </c>
      <c r="D30" s="102"/>
      <c r="E30" s="103"/>
      <c r="F30" s="103"/>
      <c r="G30" s="103"/>
      <c r="H30" s="103"/>
      <c r="I30" s="103"/>
      <c r="J30" s="103"/>
      <c r="K30" s="103"/>
      <c r="L30" s="104"/>
    </row>
    <row r="31" spans="2:12" ht="20.100000000000001" customHeight="1" x14ac:dyDescent="0.2">
      <c r="B31" s="20" t="s">
        <v>40</v>
      </c>
      <c r="C31" s="21">
        <v>45228</v>
      </c>
      <c r="D31" s="102"/>
      <c r="E31" s="103"/>
      <c r="F31" s="103"/>
      <c r="G31" s="103"/>
      <c r="H31" s="103"/>
      <c r="I31" s="103"/>
      <c r="J31" s="103"/>
      <c r="K31" s="103"/>
      <c r="L31" s="104"/>
    </row>
    <row r="32" spans="2:12" ht="20.100000000000001" customHeight="1" x14ac:dyDescent="0.2">
      <c r="B32" s="17" t="s">
        <v>29</v>
      </c>
      <c r="C32" s="18">
        <v>45229</v>
      </c>
      <c r="D32" s="23"/>
      <c r="E32" s="24" t="s">
        <v>41</v>
      </c>
      <c r="F32" s="24" t="s">
        <v>41</v>
      </c>
      <c r="G32" s="25" t="s">
        <v>42</v>
      </c>
      <c r="H32" s="25" t="s">
        <v>42</v>
      </c>
      <c r="I32" s="19"/>
      <c r="J32" s="27" t="s">
        <v>43</v>
      </c>
      <c r="K32" s="27" t="s">
        <v>43</v>
      </c>
      <c r="L32" s="31" t="s">
        <v>43</v>
      </c>
    </row>
    <row r="33" spans="2:12" ht="20.100000000000001" customHeight="1" x14ac:dyDescent="0.2">
      <c r="B33" s="17" t="s">
        <v>31</v>
      </c>
      <c r="C33" s="18">
        <v>45230</v>
      </c>
      <c r="D33" s="23"/>
      <c r="E33" s="29" t="s">
        <v>44</v>
      </c>
      <c r="F33" s="29" t="s">
        <v>44</v>
      </c>
      <c r="G33" s="30" t="s">
        <v>45</v>
      </c>
      <c r="H33" s="30" t="s">
        <v>45</v>
      </c>
      <c r="I33" s="19"/>
      <c r="J33" s="27" t="s">
        <v>43</v>
      </c>
      <c r="K33" s="27" t="s">
        <v>43</v>
      </c>
      <c r="L33" s="31" t="s">
        <v>43</v>
      </c>
    </row>
    <row r="34" spans="2:12" ht="20.100000000000001" customHeight="1" x14ac:dyDescent="0.2">
      <c r="B34" s="20" t="s">
        <v>33</v>
      </c>
      <c r="C34" s="21">
        <v>45231</v>
      </c>
      <c r="D34" s="102"/>
      <c r="E34" s="103"/>
      <c r="F34" s="103"/>
      <c r="G34" s="103"/>
      <c r="H34" s="103"/>
      <c r="I34" s="103"/>
      <c r="J34" s="103"/>
      <c r="K34" s="103"/>
      <c r="L34" s="104"/>
    </row>
    <row r="35" spans="2:12" ht="20.100000000000001" customHeight="1" x14ac:dyDescent="0.2">
      <c r="B35" s="17" t="s">
        <v>35</v>
      </c>
      <c r="C35" s="18">
        <v>45232</v>
      </c>
      <c r="D35" s="23"/>
      <c r="E35" s="24" t="s">
        <v>41</v>
      </c>
      <c r="F35" s="24" t="s">
        <v>41</v>
      </c>
      <c r="G35" s="30" t="s">
        <v>45</v>
      </c>
      <c r="H35" s="30" t="s">
        <v>45</v>
      </c>
      <c r="I35" s="19"/>
      <c r="J35" s="27" t="s">
        <v>43</v>
      </c>
      <c r="K35" s="27" t="s">
        <v>43</v>
      </c>
      <c r="L35" s="31" t="s">
        <v>43</v>
      </c>
    </row>
    <row r="36" spans="2:12" ht="20.100000000000001" customHeight="1" x14ac:dyDescent="0.2">
      <c r="B36" s="17" t="s">
        <v>37</v>
      </c>
      <c r="C36" s="18">
        <v>45233</v>
      </c>
      <c r="D36" s="23"/>
      <c r="E36" s="29" t="s">
        <v>44</v>
      </c>
      <c r="F36" s="29" t="s">
        <v>44</v>
      </c>
      <c r="G36" s="25" t="s">
        <v>42</v>
      </c>
      <c r="H36" s="25" t="s">
        <v>42</v>
      </c>
      <c r="I36" s="19"/>
      <c r="J36" s="27" t="s">
        <v>43</v>
      </c>
      <c r="K36" s="27" t="s">
        <v>43</v>
      </c>
      <c r="L36" s="31" t="s">
        <v>43</v>
      </c>
    </row>
    <row r="37" spans="2:12" ht="20.100000000000001" customHeight="1" x14ac:dyDescent="0.2">
      <c r="B37" s="20" t="s">
        <v>39</v>
      </c>
      <c r="C37" s="21">
        <v>45234</v>
      </c>
      <c r="D37" s="102"/>
      <c r="E37" s="103"/>
      <c r="F37" s="103"/>
      <c r="G37" s="103"/>
      <c r="H37" s="103"/>
      <c r="I37" s="103"/>
      <c r="J37" s="103"/>
      <c r="K37" s="103"/>
      <c r="L37" s="104"/>
    </row>
    <row r="38" spans="2:12" ht="20.100000000000001" customHeight="1" x14ac:dyDescent="0.2">
      <c r="B38" s="20" t="s">
        <v>40</v>
      </c>
      <c r="C38" s="21">
        <v>45235</v>
      </c>
      <c r="D38" s="102"/>
      <c r="E38" s="103"/>
      <c r="F38" s="103"/>
      <c r="G38" s="103"/>
      <c r="H38" s="103"/>
      <c r="I38" s="103"/>
      <c r="J38" s="103"/>
      <c r="K38" s="103"/>
      <c r="L38" s="104"/>
    </row>
    <row r="39" spans="2:12" ht="20.100000000000001" customHeight="1" x14ac:dyDescent="0.2">
      <c r="B39" s="17" t="s">
        <v>29</v>
      </c>
      <c r="C39" s="18">
        <v>45236</v>
      </c>
      <c r="D39" s="84" t="s">
        <v>69</v>
      </c>
      <c r="E39" s="85"/>
      <c r="F39" s="85"/>
      <c r="G39" s="85"/>
      <c r="H39" s="85"/>
      <c r="I39" s="85"/>
      <c r="J39" s="85"/>
      <c r="K39" s="85"/>
      <c r="L39" s="86"/>
    </row>
    <row r="40" spans="2:12" ht="20.100000000000001" customHeight="1" x14ac:dyDescent="0.2">
      <c r="B40" s="17" t="s">
        <v>31</v>
      </c>
      <c r="C40" s="18">
        <v>45237</v>
      </c>
      <c r="D40" s="87"/>
      <c r="E40" s="88"/>
      <c r="F40" s="88"/>
      <c r="G40" s="88"/>
      <c r="H40" s="88"/>
      <c r="I40" s="88"/>
      <c r="J40" s="88"/>
      <c r="K40" s="88"/>
      <c r="L40" s="89"/>
    </row>
    <row r="41" spans="2:12" ht="20.100000000000001" customHeight="1" x14ac:dyDescent="0.2">
      <c r="B41" s="17" t="s">
        <v>33</v>
      </c>
      <c r="C41" s="18">
        <v>45238</v>
      </c>
      <c r="D41" s="87"/>
      <c r="E41" s="88"/>
      <c r="F41" s="88"/>
      <c r="G41" s="88"/>
      <c r="H41" s="88"/>
      <c r="I41" s="88"/>
      <c r="J41" s="88"/>
      <c r="K41" s="88"/>
      <c r="L41" s="89"/>
    </row>
    <row r="42" spans="2:12" ht="20.100000000000001" customHeight="1" x14ac:dyDescent="0.2">
      <c r="B42" s="17" t="s">
        <v>35</v>
      </c>
      <c r="C42" s="18">
        <v>45239</v>
      </c>
      <c r="D42" s="87"/>
      <c r="E42" s="88"/>
      <c r="F42" s="88"/>
      <c r="G42" s="88"/>
      <c r="H42" s="88"/>
      <c r="I42" s="88"/>
      <c r="J42" s="88"/>
      <c r="K42" s="88"/>
      <c r="L42" s="89"/>
    </row>
    <row r="43" spans="2:12" ht="20.100000000000001" customHeight="1" x14ac:dyDescent="0.2">
      <c r="B43" s="17" t="s">
        <v>37</v>
      </c>
      <c r="C43" s="18">
        <v>45240</v>
      </c>
      <c r="D43" s="90"/>
      <c r="E43" s="91"/>
      <c r="F43" s="91"/>
      <c r="G43" s="91"/>
      <c r="H43" s="91"/>
      <c r="I43" s="91"/>
      <c r="J43" s="91"/>
      <c r="K43" s="91"/>
      <c r="L43" s="92"/>
    </row>
    <row r="44" spans="2:12" ht="20.100000000000001" customHeight="1" x14ac:dyDescent="0.2">
      <c r="B44" s="20" t="s">
        <v>39</v>
      </c>
      <c r="C44" s="21">
        <v>45241</v>
      </c>
      <c r="D44" s="102"/>
      <c r="E44" s="103"/>
      <c r="F44" s="103"/>
      <c r="G44" s="103"/>
      <c r="H44" s="103"/>
      <c r="I44" s="103"/>
      <c r="J44" s="103"/>
      <c r="K44" s="103"/>
      <c r="L44" s="104"/>
    </row>
    <row r="45" spans="2:12" ht="20.100000000000001" customHeight="1" x14ac:dyDescent="0.2">
      <c r="B45" s="20" t="s">
        <v>40</v>
      </c>
      <c r="C45" s="21">
        <v>45242</v>
      </c>
      <c r="D45" s="102"/>
      <c r="E45" s="103"/>
      <c r="F45" s="103"/>
      <c r="G45" s="103"/>
      <c r="H45" s="103"/>
      <c r="I45" s="103"/>
      <c r="J45" s="103"/>
      <c r="K45" s="103"/>
      <c r="L45" s="104"/>
    </row>
    <row r="46" spans="2:12" ht="20.100000000000001" customHeight="1" x14ac:dyDescent="0.2">
      <c r="B46" s="17" t="s">
        <v>29</v>
      </c>
      <c r="C46" s="18">
        <v>45243</v>
      </c>
      <c r="D46" s="23"/>
      <c r="E46" s="24" t="s">
        <v>41</v>
      </c>
      <c r="F46" s="24" t="s">
        <v>41</v>
      </c>
      <c r="G46" s="25" t="s">
        <v>42</v>
      </c>
      <c r="H46" s="25" t="s">
        <v>42</v>
      </c>
      <c r="I46" s="19"/>
      <c r="J46" s="27" t="s">
        <v>43</v>
      </c>
      <c r="K46" s="27" t="s">
        <v>43</v>
      </c>
      <c r="L46" s="31" t="s">
        <v>43</v>
      </c>
    </row>
    <row r="47" spans="2:12" ht="20.100000000000001" customHeight="1" x14ac:dyDescent="0.2">
      <c r="B47" s="17" t="s">
        <v>31</v>
      </c>
      <c r="C47" s="18">
        <v>45244</v>
      </c>
      <c r="D47" s="23"/>
      <c r="E47" s="29" t="s">
        <v>44</v>
      </c>
      <c r="F47" s="29" t="s">
        <v>44</v>
      </c>
      <c r="G47" s="30" t="s">
        <v>45</v>
      </c>
      <c r="H47" s="30" t="s">
        <v>45</v>
      </c>
      <c r="I47" s="19"/>
      <c r="J47" s="27" t="s">
        <v>43</v>
      </c>
      <c r="K47" s="27" t="s">
        <v>43</v>
      </c>
      <c r="L47" s="31" t="s">
        <v>43</v>
      </c>
    </row>
    <row r="48" spans="2:12" ht="20.100000000000001" customHeight="1" x14ac:dyDescent="0.2">
      <c r="B48" s="17" t="s">
        <v>33</v>
      </c>
      <c r="C48" s="18">
        <v>45245</v>
      </c>
      <c r="D48" s="23"/>
      <c r="E48" s="24" t="s">
        <v>41</v>
      </c>
      <c r="F48" s="24" t="s">
        <v>41</v>
      </c>
      <c r="G48" s="25" t="s">
        <v>42</v>
      </c>
      <c r="H48" s="25" t="s">
        <v>42</v>
      </c>
      <c r="I48" s="19"/>
      <c r="J48" s="27" t="s">
        <v>43</v>
      </c>
      <c r="K48" s="27" t="s">
        <v>43</v>
      </c>
      <c r="L48" s="31" t="s">
        <v>43</v>
      </c>
    </row>
    <row r="49" spans="2:12" ht="20.100000000000001" customHeight="1" x14ac:dyDescent="0.2">
      <c r="B49" s="17" t="s">
        <v>35</v>
      </c>
      <c r="C49" s="18">
        <v>45246</v>
      </c>
      <c r="D49" s="23"/>
      <c r="E49" s="29" t="s">
        <v>44</v>
      </c>
      <c r="F49" s="29" t="s">
        <v>44</v>
      </c>
      <c r="G49" s="30" t="s">
        <v>45</v>
      </c>
      <c r="H49" s="30" t="s">
        <v>45</v>
      </c>
      <c r="I49" s="19"/>
      <c r="J49" s="27" t="s">
        <v>43</v>
      </c>
      <c r="K49" s="27" t="s">
        <v>43</v>
      </c>
      <c r="L49" s="31" t="s">
        <v>43</v>
      </c>
    </row>
    <row r="50" spans="2:12" ht="20.100000000000001" customHeight="1" x14ac:dyDescent="0.2">
      <c r="B50" s="17" t="s">
        <v>37</v>
      </c>
      <c r="C50" s="18">
        <v>45247</v>
      </c>
      <c r="D50" s="23"/>
      <c r="E50" s="24" t="s">
        <v>41</v>
      </c>
      <c r="F50" s="24" t="s">
        <v>41</v>
      </c>
      <c r="G50" s="25" t="s">
        <v>42</v>
      </c>
      <c r="H50" s="25" t="s">
        <v>42</v>
      </c>
      <c r="I50" s="19"/>
      <c r="J50" s="27" t="s">
        <v>43</v>
      </c>
      <c r="K50" s="27" t="s">
        <v>43</v>
      </c>
      <c r="L50" s="31" t="s">
        <v>43</v>
      </c>
    </row>
    <row r="51" spans="2:12" ht="20.100000000000001" customHeight="1" x14ac:dyDescent="0.2">
      <c r="B51" s="20" t="s">
        <v>39</v>
      </c>
      <c r="C51" s="21">
        <v>45248</v>
      </c>
      <c r="D51" s="102"/>
      <c r="E51" s="103"/>
      <c r="F51" s="103"/>
      <c r="G51" s="103"/>
      <c r="H51" s="103"/>
      <c r="I51" s="103"/>
      <c r="J51" s="103"/>
      <c r="K51" s="103"/>
      <c r="L51" s="104"/>
    </row>
    <row r="52" spans="2:12" ht="20.100000000000001" customHeight="1" x14ac:dyDescent="0.2">
      <c r="B52" s="20" t="s">
        <v>40</v>
      </c>
      <c r="C52" s="21">
        <v>45249</v>
      </c>
      <c r="D52" s="102"/>
      <c r="E52" s="103"/>
      <c r="F52" s="103"/>
      <c r="G52" s="103"/>
      <c r="H52" s="103"/>
      <c r="I52" s="103"/>
      <c r="J52" s="103"/>
      <c r="K52" s="103"/>
      <c r="L52" s="104"/>
    </row>
    <row r="53" spans="2:12" ht="20.100000000000001" customHeight="1" x14ac:dyDescent="0.2">
      <c r="B53" s="17" t="s">
        <v>29</v>
      </c>
      <c r="C53" s="18">
        <v>45250</v>
      </c>
      <c r="D53" s="84" t="s">
        <v>69</v>
      </c>
      <c r="E53" s="85"/>
      <c r="F53" s="85"/>
      <c r="G53" s="85"/>
      <c r="H53" s="85"/>
      <c r="I53" s="85"/>
      <c r="J53" s="85"/>
      <c r="K53" s="85"/>
      <c r="L53" s="86"/>
    </row>
    <row r="54" spans="2:12" ht="20.100000000000001" customHeight="1" x14ac:dyDescent="0.2">
      <c r="B54" s="17" t="s">
        <v>31</v>
      </c>
      <c r="C54" s="18">
        <v>45251</v>
      </c>
      <c r="D54" s="87"/>
      <c r="E54" s="88"/>
      <c r="F54" s="88"/>
      <c r="G54" s="88"/>
      <c r="H54" s="88"/>
      <c r="I54" s="88"/>
      <c r="J54" s="88"/>
      <c r="K54" s="88"/>
      <c r="L54" s="89"/>
    </row>
    <row r="55" spans="2:12" ht="20.100000000000001" customHeight="1" x14ac:dyDescent="0.2">
      <c r="B55" s="22" t="s">
        <v>33</v>
      </c>
      <c r="C55" s="18">
        <v>45252</v>
      </c>
      <c r="D55" s="87"/>
      <c r="E55" s="88"/>
      <c r="F55" s="88"/>
      <c r="G55" s="88"/>
      <c r="H55" s="88"/>
      <c r="I55" s="88"/>
      <c r="J55" s="88"/>
      <c r="K55" s="88"/>
      <c r="L55" s="89"/>
    </row>
    <row r="56" spans="2:12" ht="20.100000000000001" customHeight="1" x14ac:dyDescent="0.2">
      <c r="B56" s="17" t="s">
        <v>35</v>
      </c>
      <c r="C56" s="18">
        <v>45253</v>
      </c>
      <c r="D56" s="87"/>
      <c r="E56" s="88"/>
      <c r="F56" s="88"/>
      <c r="G56" s="88"/>
      <c r="H56" s="88"/>
      <c r="I56" s="88"/>
      <c r="J56" s="88"/>
      <c r="K56" s="88"/>
      <c r="L56" s="89"/>
    </row>
    <row r="57" spans="2:12" ht="20.100000000000001" customHeight="1" x14ac:dyDescent="0.2">
      <c r="B57" s="17" t="s">
        <v>37</v>
      </c>
      <c r="C57" s="18">
        <v>45254</v>
      </c>
      <c r="D57" s="90"/>
      <c r="E57" s="91"/>
      <c r="F57" s="91"/>
      <c r="G57" s="91"/>
      <c r="H57" s="91"/>
      <c r="I57" s="91"/>
      <c r="J57" s="91"/>
      <c r="K57" s="91"/>
      <c r="L57" s="92"/>
    </row>
    <row r="58" spans="2:12" ht="20.100000000000001" customHeight="1" x14ac:dyDescent="0.2">
      <c r="B58" s="20" t="s">
        <v>39</v>
      </c>
      <c r="C58" s="21">
        <v>45255</v>
      </c>
      <c r="D58" s="102"/>
      <c r="E58" s="103"/>
      <c r="F58" s="103"/>
      <c r="G58" s="103"/>
      <c r="H58" s="103"/>
      <c r="I58" s="103"/>
      <c r="J58" s="103"/>
      <c r="K58" s="103"/>
      <c r="L58" s="104"/>
    </row>
    <row r="59" spans="2:12" ht="20.100000000000001" customHeight="1" x14ac:dyDescent="0.2">
      <c r="B59" s="20" t="s">
        <v>40</v>
      </c>
      <c r="C59" s="21">
        <v>45256</v>
      </c>
      <c r="D59" s="102"/>
      <c r="E59" s="103"/>
      <c r="F59" s="103"/>
      <c r="G59" s="103"/>
      <c r="H59" s="103"/>
      <c r="I59" s="103"/>
      <c r="J59" s="103"/>
      <c r="K59" s="103"/>
      <c r="L59" s="104"/>
    </row>
    <row r="60" spans="2:12" ht="20.100000000000001" customHeight="1" x14ac:dyDescent="0.2">
      <c r="B60" s="22" t="s">
        <v>29</v>
      </c>
      <c r="C60" s="18">
        <v>45257</v>
      </c>
      <c r="D60" s="23"/>
      <c r="E60" s="24" t="s">
        <v>41</v>
      </c>
      <c r="F60" s="24" t="s">
        <v>41</v>
      </c>
      <c r="G60" s="25" t="s">
        <v>42</v>
      </c>
      <c r="H60" s="25" t="s">
        <v>42</v>
      </c>
      <c r="I60" s="26"/>
      <c r="J60" s="33"/>
      <c r="K60" s="27" t="s">
        <v>43</v>
      </c>
      <c r="L60" s="31" t="s">
        <v>43</v>
      </c>
    </row>
    <row r="61" spans="2:12" ht="20.100000000000001" customHeight="1" x14ac:dyDescent="0.2">
      <c r="B61" s="22" t="s">
        <v>31</v>
      </c>
      <c r="C61" s="18">
        <v>45258</v>
      </c>
      <c r="D61" s="23"/>
      <c r="E61" s="29" t="s">
        <v>44</v>
      </c>
      <c r="F61" s="29" t="s">
        <v>44</v>
      </c>
      <c r="G61" s="30" t="s">
        <v>45</v>
      </c>
      <c r="H61" s="30" t="s">
        <v>45</v>
      </c>
      <c r="I61" s="26"/>
      <c r="J61" s="33"/>
      <c r="K61" s="27" t="s">
        <v>43</v>
      </c>
      <c r="L61" s="31" t="s">
        <v>43</v>
      </c>
    </row>
    <row r="62" spans="2:12" ht="20.100000000000001" customHeight="1" x14ac:dyDescent="0.2">
      <c r="B62" s="22" t="s">
        <v>33</v>
      </c>
      <c r="C62" s="18">
        <v>45259</v>
      </c>
      <c r="D62" s="23"/>
      <c r="E62" s="24" t="s">
        <v>41</v>
      </c>
      <c r="F62" s="24" t="s">
        <v>41</v>
      </c>
      <c r="G62" s="25" t="s">
        <v>42</v>
      </c>
      <c r="H62" s="25" t="s">
        <v>42</v>
      </c>
      <c r="I62" s="25" t="s">
        <v>42</v>
      </c>
      <c r="J62" s="33"/>
      <c r="K62" s="27" t="s">
        <v>43</v>
      </c>
      <c r="L62" s="31" t="s">
        <v>43</v>
      </c>
    </row>
    <row r="63" spans="2:12" ht="20.100000000000001" customHeight="1" x14ac:dyDescent="0.2">
      <c r="B63" s="17" t="s">
        <v>35</v>
      </c>
      <c r="C63" s="18">
        <v>45260</v>
      </c>
      <c r="D63" s="23"/>
      <c r="E63" s="29" t="s">
        <v>44</v>
      </c>
      <c r="F63" s="29" t="s">
        <v>44</v>
      </c>
      <c r="G63" s="30" t="s">
        <v>45</v>
      </c>
      <c r="H63" s="30" t="s">
        <v>45</v>
      </c>
      <c r="I63" s="34"/>
      <c r="J63" s="33"/>
      <c r="K63" s="27" t="s">
        <v>43</v>
      </c>
      <c r="L63" s="31" t="s">
        <v>43</v>
      </c>
    </row>
    <row r="64" spans="2:12" ht="20.100000000000001" customHeight="1" x14ac:dyDescent="0.2">
      <c r="B64" s="17" t="s">
        <v>37</v>
      </c>
      <c r="C64" s="18">
        <v>45261</v>
      </c>
      <c r="D64" s="23"/>
      <c r="E64" s="24" t="s">
        <v>41</v>
      </c>
      <c r="F64" s="24" t="s">
        <v>41</v>
      </c>
      <c r="G64" s="25" t="s">
        <v>42</v>
      </c>
      <c r="H64" s="25" t="s">
        <v>42</v>
      </c>
      <c r="I64" s="25" t="s">
        <v>42</v>
      </c>
      <c r="J64" s="33"/>
      <c r="K64" s="27" t="s">
        <v>43</v>
      </c>
      <c r="L64" s="31" t="s">
        <v>43</v>
      </c>
    </row>
    <row r="65" spans="2:12" ht="20.100000000000001" customHeight="1" x14ac:dyDescent="0.2">
      <c r="B65" s="20" t="s">
        <v>39</v>
      </c>
      <c r="C65" s="21">
        <v>45262</v>
      </c>
      <c r="D65" s="74"/>
      <c r="E65" s="75"/>
      <c r="F65" s="75"/>
      <c r="G65" s="75"/>
      <c r="H65" s="75"/>
      <c r="I65" s="75"/>
      <c r="J65" s="75"/>
      <c r="K65" s="75"/>
      <c r="L65" s="76"/>
    </row>
    <row r="66" spans="2:12" ht="20.100000000000001" customHeight="1" x14ac:dyDescent="0.2">
      <c r="B66" s="20" t="s">
        <v>40</v>
      </c>
      <c r="C66" s="21">
        <v>45263</v>
      </c>
      <c r="D66" s="74"/>
      <c r="E66" s="75"/>
      <c r="F66" s="75"/>
      <c r="G66" s="75"/>
      <c r="H66" s="75"/>
      <c r="I66" s="75"/>
      <c r="J66" s="75"/>
      <c r="K66" s="75"/>
      <c r="L66" s="76"/>
    </row>
    <row r="67" spans="2:12" ht="20.100000000000001" customHeight="1" x14ac:dyDescent="0.2">
      <c r="B67" s="22" t="s">
        <v>29</v>
      </c>
      <c r="C67" s="18">
        <v>45264</v>
      </c>
      <c r="D67" s="84" t="s">
        <v>69</v>
      </c>
      <c r="E67" s="85"/>
      <c r="F67" s="85"/>
      <c r="G67" s="85"/>
      <c r="H67" s="85"/>
      <c r="I67" s="85"/>
      <c r="J67" s="85"/>
      <c r="K67" s="85"/>
      <c r="L67" s="86"/>
    </row>
    <row r="68" spans="2:12" ht="20.100000000000001" customHeight="1" x14ac:dyDescent="0.2">
      <c r="B68" s="22" t="s">
        <v>31</v>
      </c>
      <c r="C68" s="18">
        <v>45265</v>
      </c>
      <c r="D68" s="87"/>
      <c r="E68" s="88"/>
      <c r="F68" s="88"/>
      <c r="G68" s="88"/>
      <c r="H68" s="88"/>
      <c r="I68" s="88"/>
      <c r="J68" s="88"/>
      <c r="K68" s="88"/>
      <c r="L68" s="89"/>
    </row>
    <row r="69" spans="2:12" ht="20.100000000000001" customHeight="1" x14ac:dyDescent="0.2">
      <c r="B69" s="22" t="s">
        <v>33</v>
      </c>
      <c r="C69" s="18">
        <v>45266</v>
      </c>
      <c r="D69" s="87"/>
      <c r="E69" s="88"/>
      <c r="F69" s="88"/>
      <c r="G69" s="88"/>
      <c r="H69" s="88"/>
      <c r="I69" s="88"/>
      <c r="J69" s="88"/>
      <c r="K69" s="88"/>
      <c r="L69" s="89"/>
    </row>
    <row r="70" spans="2:12" ht="20.100000000000001" customHeight="1" x14ac:dyDescent="0.2">
      <c r="B70" s="22" t="s">
        <v>35</v>
      </c>
      <c r="C70" s="18">
        <v>45267</v>
      </c>
      <c r="D70" s="90"/>
      <c r="E70" s="91"/>
      <c r="F70" s="91"/>
      <c r="G70" s="91"/>
      <c r="H70" s="91"/>
      <c r="I70" s="91"/>
      <c r="J70" s="91"/>
      <c r="K70" s="91"/>
      <c r="L70" s="92"/>
    </row>
    <row r="71" spans="2:12" ht="20.100000000000001" customHeight="1" x14ac:dyDescent="0.2">
      <c r="B71" s="20" t="s">
        <v>37</v>
      </c>
      <c r="C71" s="21">
        <v>45268</v>
      </c>
      <c r="D71" s="74"/>
      <c r="E71" s="75"/>
      <c r="F71" s="75"/>
      <c r="G71" s="75"/>
      <c r="H71" s="75"/>
      <c r="I71" s="75"/>
      <c r="J71" s="75"/>
      <c r="K71" s="75"/>
      <c r="L71" s="76"/>
    </row>
    <row r="72" spans="2:12" ht="20.100000000000001" customHeight="1" x14ac:dyDescent="0.2">
      <c r="B72" s="20" t="s">
        <v>39</v>
      </c>
      <c r="C72" s="21">
        <v>45269</v>
      </c>
      <c r="D72" s="74"/>
      <c r="E72" s="75"/>
      <c r="F72" s="75"/>
      <c r="G72" s="75"/>
      <c r="H72" s="75"/>
      <c r="I72" s="75"/>
      <c r="J72" s="75"/>
      <c r="K72" s="75"/>
      <c r="L72" s="76"/>
    </row>
    <row r="73" spans="2:12" ht="20.100000000000001" customHeight="1" x14ac:dyDescent="0.2">
      <c r="B73" s="20" t="s">
        <v>40</v>
      </c>
      <c r="C73" s="21">
        <v>45270</v>
      </c>
      <c r="D73" s="74"/>
      <c r="E73" s="75"/>
      <c r="F73" s="75"/>
      <c r="G73" s="75"/>
      <c r="H73" s="75"/>
      <c r="I73" s="75"/>
      <c r="J73" s="75"/>
      <c r="K73" s="75"/>
      <c r="L73" s="76"/>
    </row>
    <row r="74" spans="2:12" ht="20.100000000000001" customHeight="1" x14ac:dyDescent="0.2">
      <c r="B74" s="17" t="s">
        <v>29</v>
      </c>
      <c r="C74" s="18">
        <v>45271</v>
      </c>
      <c r="D74" s="23"/>
      <c r="E74" s="24" t="s">
        <v>41</v>
      </c>
      <c r="F74" s="24" t="s">
        <v>41</v>
      </c>
      <c r="G74" s="25" t="s">
        <v>42</v>
      </c>
      <c r="H74" s="25" t="s">
        <v>42</v>
      </c>
      <c r="I74" s="25" t="s">
        <v>42</v>
      </c>
      <c r="J74" s="26"/>
      <c r="K74" s="27" t="s">
        <v>43</v>
      </c>
      <c r="L74" s="31" t="s">
        <v>43</v>
      </c>
    </row>
    <row r="75" spans="2:12" ht="20.100000000000001" customHeight="1" x14ac:dyDescent="0.2">
      <c r="B75" s="17" t="s">
        <v>31</v>
      </c>
      <c r="C75" s="18">
        <v>45272</v>
      </c>
      <c r="D75" s="23"/>
      <c r="E75" s="29" t="s">
        <v>44</v>
      </c>
      <c r="F75" s="29" t="s">
        <v>44</v>
      </c>
      <c r="G75" s="30" t="s">
        <v>45</v>
      </c>
      <c r="H75" s="30" t="s">
        <v>45</v>
      </c>
      <c r="I75" s="26"/>
      <c r="J75" s="26"/>
      <c r="K75" s="27" t="s">
        <v>43</v>
      </c>
      <c r="L75" s="31" t="s">
        <v>43</v>
      </c>
    </row>
    <row r="76" spans="2:12" ht="20.100000000000001" customHeight="1" x14ac:dyDescent="0.2">
      <c r="B76" s="22" t="s">
        <v>33</v>
      </c>
      <c r="C76" s="18">
        <v>45273</v>
      </c>
      <c r="D76" s="23"/>
      <c r="E76" s="24" t="s">
        <v>41</v>
      </c>
      <c r="F76" s="24" t="s">
        <v>41</v>
      </c>
      <c r="G76" s="25" t="s">
        <v>42</v>
      </c>
      <c r="H76" s="25" t="s">
        <v>42</v>
      </c>
      <c r="I76" s="25" t="s">
        <v>42</v>
      </c>
      <c r="J76" s="26"/>
      <c r="K76" s="27" t="s">
        <v>43</v>
      </c>
      <c r="L76" s="31" t="s">
        <v>43</v>
      </c>
    </row>
    <row r="77" spans="2:12" ht="20.100000000000001" customHeight="1" x14ac:dyDescent="0.2">
      <c r="B77" s="17" t="s">
        <v>35</v>
      </c>
      <c r="C77" s="18">
        <v>45274</v>
      </c>
      <c r="D77" s="23"/>
      <c r="E77" s="29" t="s">
        <v>44</v>
      </c>
      <c r="F77" s="29" t="s">
        <v>44</v>
      </c>
      <c r="G77" s="30" t="s">
        <v>45</v>
      </c>
      <c r="H77" s="30" t="s">
        <v>45</v>
      </c>
      <c r="I77" s="26"/>
      <c r="J77" s="26"/>
      <c r="K77" s="27" t="s">
        <v>43</v>
      </c>
      <c r="L77" s="31" t="s">
        <v>43</v>
      </c>
    </row>
    <row r="78" spans="2:12" ht="20.100000000000001" customHeight="1" x14ac:dyDescent="0.2">
      <c r="B78" s="17" t="s">
        <v>37</v>
      </c>
      <c r="C78" s="18">
        <v>45275</v>
      </c>
      <c r="D78" s="23"/>
      <c r="E78" s="24" t="s">
        <v>41</v>
      </c>
      <c r="F78" s="24" t="s">
        <v>41</v>
      </c>
      <c r="G78" s="24" t="s">
        <v>41</v>
      </c>
      <c r="H78" s="25" t="s">
        <v>42</v>
      </c>
      <c r="I78" s="25" t="s">
        <v>42</v>
      </c>
      <c r="J78" s="26"/>
      <c r="K78" s="27" t="s">
        <v>43</v>
      </c>
      <c r="L78" s="31" t="s">
        <v>43</v>
      </c>
    </row>
    <row r="79" spans="2:12" ht="20.100000000000001" customHeight="1" x14ac:dyDescent="0.2">
      <c r="B79" s="20" t="s">
        <v>39</v>
      </c>
      <c r="C79" s="21">
        <v>45276</v>
      </c>
      <c r="D79" s="74"/>
      <c r="E79" s="75"/>
      <c r="F79" s="75"/>
      <c r="G79" s="75"/>
      <c r="H79" s="75"/>
      <c r="I79" s="75"/>
      <c r="J79" s="75"/>
      <c r="K79" s="75"/>
      <c r="L79" s="76"/>
    </row>
    <row r="80" spans="2:12" ht="20.100000000000001" customHeight="1" x14ac:dyDescent="0.2">
      <c r="B80" s="20" t="s">
        <v>40</v>
      </c>
      <c r="C80" s="21">
        <v>45277</v>
      </c>
      <c r="D80" s="74"/>
      <c r="E80" s="75"/>
      <c r="F80" s="75"/>
      <c r="G80" s="75"/>
      <c r="H80" s="75"/>
      <c r="I80" s="75"/>
      <c r="J80" s="75"/>
      <c r="K80" s="75"/>
      <c r="L80" s="76"/>
    </row>
    <row r="81" spans="2:12" ht="20.100000000000001" customHeight="1" x14ac:dyDescent="0.2">
      <c r="B81" s="20" t="s">
        <v>29</v>
      </c>
      <c r="C81" s="21">
        <v>45278</v>
      </c>
      <c r="D81" s="68" t="s">
        <v>46</v>
      </c>
      <c r="E81" s="69"/>
      <c r="F81" s="69"/>
      <c r="G81" s="69"/>
      <c r="H81" s="69"/>
      <c r="I81" s="69"/>
      <c r="J81" s="69"/>
      <c r="K81" s="69"/>
      <c r="L81" s="70"/>
    </row>
    <row r="82" spans="2:12" ht="20.100000000000001" customHeight="1" x14ac:dyDescent="0.2">
      <c r="B82" s="20" t="s">
        <v>31</v>
      </c>
      <c r="C82" s="21">
        <v>45300</v>
      </c>
      <c r="D82" s="71"/>
      <c r="E82" s="72"/>
      <c r="F82" s="72"/>
      <c r="G82" s="72"/>
      <c r="H82" s="72"/>
      <c r="I82" s="72"/>
      <c r="J82" s="72"/>
      <c r="K82" s="72"/>
      <c r="L82" s="73"/>
    </row>
    <row r="83" spans="2:12" ht="20.100000000000001" customHeight="1" x14ac:dyDescent="0.2">
      <c r="B83" s="17" t="s">
        <v>33</v>
      </c>
      <c r="C83" s="18">
        <v>45301</v>
      </c>
      <c r="D83" s="93" t="s">
        <v>69</v>
      </c>
      <c r="E83" s="94"/>
      <c r="F83" s="94"/>
      <c r="G83" s="94"/>
      <c r="H83" s="94"/>
      <c r="I83" s="94"/>
      <c r="J83" s="94"/>
      <c r="K83" s="94"/>
      <c r="L83" s="95"/>
    </row>
    <row r="84" spans="2:12" ht="20.100000000000001" customHeight="1" x14ac:dyDescent="0.2">
      <c r="B84" s="17" t="s">
        <v>35</v>
      </c>
      <c r="C84" s="18">
        <v>45302</v>
      </c>
      <c r="D84" s="96"/>
      <c r="E84" s="97"/>
      <c r="F84" s="97"/>
      <c r="G84" s="97"/>
      <c r="H84" s="97"/>
      <c r="I84" s="97"/>
      <c r="J84" s="97"/>
      <c r="K84" s="97"/>
      <c r="L84" s="98"/>
    </row>
    <row r="85" spans="2:12" ht="20.100000000000001" customHeight="1" x14ac:dyDescent="0.2">
      <c r="B85" s="17" t="s">
        <v>37</v>
      </c>
      <c r="C85" s="18">
        <v>45303</v>
      </c>
      <c r="D85" s="99"/>
      <c r="E85" s="100"/>
      <c r="F85" s="100"/>
      <c r="G85" s="100"/>
      <c r="H85" s="100"/>
      <c r="I85" s="100"/>
      <c r="J85" s="100"/>
      <c r="K85" s="100"/>
      <c r="L85" s="101"/>
    </row>
    <row r="86" spans="2:12" ht="20.100000000000001" customHeight="1" x14ac:dyDescent="0.2">
      <c r="B86" s="20" t="s">
        <v>39</v>
      </c>
      <c r="C86" s="21">
        <v>45304</v>
      </c>
      <c r="D86" s="74"/>
      <c r="E86" s="75"/>
      <c r="F86" s="75"/>
      <c r="G86" s="75"/>
      <c r="H86" s="75"/>
      <c r="I86" s="75"/>
      <c r="J86" s="75"/>
      <c r="K86" s="75"/>
      <c r="L86" s="76"/>
    </row>
    <row r="87" spans="2:12" ht="20.100000000000001" customHeight="1" x14ac:dyDescent="0.2">
      <c r="B87" s="20" t="s">
        <v>40</v>
      </c>
      <c r="C87" s="21">
        <v>45305</v>
      </c>
      <c r="D87" s="74"/>
      <c r="E87" s="75"/>
      <c r="F87" s="75"/>
      <c r="G87" s="75"/>
      <c r="H87" s="75"/>
      <c r="I87" s="75"/>
      <c r="J87" s="75"/>
      <c r="K87" s="75"/>
      <c r="L87" s="76"/>
    </row>
    <row r="88" spans="2:12" ht="20.100000000000001" customHeight="1" x14ac:dyDescent="0.2">
      <c r="B88" s="17" t="s">
        <v>29</v>
      </c>
      <c r="C88" s="18">
        <v>45306</v>
      </c>
      <c r="D88" s="23"/>
      <c r="E88" s="29" t="s">
        <v>44</v>
      </c>
      <c r="F88" s="29" t="s">
        <v>44</v>
      </c>
      <c r="G88" s="30" t="s">
        <v>45</v>
      </c>
      <c r="H88" s="30" t="s">
        <v>45</v>
      </c>
      <c r="I88" s="26"/>
      <c r="J88" s="27" t="s">
        <v>43</v>
      </c>
      <c r="K88" s="27" t="s">
        <v>43</v>
      </c>
      <c r="L88" s="31" t="s">
        <v>43</v>
      </c>
    </row>
    <row r="89" spans="2:12" ht="20.100000000000001" customHeight="1" x14ac:dyDescent="0.2">
      <c r="B89" s="17" t="s">
        <v>31</v>
      </c>
      <c r="C89" s="18">
        <v>45307</v>
      </c>
      <c r="D89" s="23"/>
      <c r="F89" s="25" t="s">
        <v>42</v>
      </c>
      <c r="G89" s="25" t="s">
        <v>42</v>
      </c>
      <c r="H89" s="25" t="s">
        <v>42</v>
      </c>
      <c r="I89" s="26"/>
      <c r="J89" s="27" t="s">
        <v>43</v>
      </c>
      <c r="K89" s="27" t="s">
        <v>43</v>
      </c>
      <c r="L89" s="31" t="s">
        <v>43</v>
      </c>
    </row>
    <row r="90" spans="2:12" ht="20.100000000000001" customHeight="1" x14ac:dyDescent="0.2">
      <c r="B90" s="17" t="s">
        <v>33</v>
      </c>
      <c r="C90" s="18">
        <v>45308</v>
      </c>
      <c r="D90" s="23"/>
      <c r="F90" s="25" t="s">
        <v>42</v>
      </c>
      <c r="G90" s="25" t="s">
        <v>42</v>
      </c>
      <c r="H90" s="25" t="s">
        <v>42</v>
      </c>
      <c r="I90" s="26"/>
      <c r="J90" s="27" t="s">
        <v>43</v>
      </c>
      <c r="K90" s="27" t="s">
        <v>43</v>
      </c>
      <c r="L90" s="31" t="s">
        <v>43</v>
      </c>
    </row>
    <row r="91" spans="2:12" ht="20.100000000000001" customHeight="1" x14ac:dyDescent="0.2">
      <c r="B91" s="17" t="s">
        <v>35</v>
      </c>
      <c r="C91" s="18">
        <v>45309</v>
      </c>
      <c r="D91" s="23"/>
      <c r="F91" s="25" t="s">
        <v>42</v>
      </c>
      <c r="G91" s="25" t="s">
        <v>42</v>
      </c>
      <c r="H91" s="25" t="s">
        <v>42</v>
      </c>
      <c r="I91" s="26"/>
      <c r="J91" s="27" t="s">
        <v>43</v>
      </c>
      <c r="K91" s="27" t="s">
        <v>43</v>
      </c>
      <c r="L91" s="31" t="s">
        <v>43</v>
      </c>
    </row>
    <row r="92" spans="2:12" ht="20.100000000000001" customHeight="1" thickBot="1" x14ac:dyDescent="0.25">
      <c r="B92" s="35" t="s">
        <v>37</v>
      </c>
      <c r="C92" s="36">
        <v>45310</v>
      </c>
      <c r="D92" s="37"/>
      <c r="E92" s="38"/>
      <c r="F92" s="39" t="s">
        <v>42</v>
      </c>
      <c r="G92" s="39" t="s">
        <v>42</v>
      </c>
      <c r="H92" s="39" t="s">
        <v>42</v>
      </c>
      <c r="I92" s="40"/>
      <c r="J92" s="41" t="s">
        <v>43</v>
      </c>
      <c r="K92" s="41" t="s">
        <v>43</v>
      </c>
      <c r="L92" s="42" t="s">
        <v>43</v>
      </c>
    </row>
    <row r="93" spans="2:12" ht="20.100000000000001" customHeight="1" x14ac:dyDescent="0.2">
      <c r="B93" s="77" t="s">
        <v>47</v>
      </c>
      <c r="C93" s="78"/>
      <c r="D93" s="79"/>
      <c r="E93" s="79"/>
      <c r="F93" s="79"/>
      <c r="G93" s="79"/>
      <c r="H93" s="79"/>
      <c r="I93" s="79"/>
      <c r="J93" s="79"/>
      <c r="K93" s="79"/>
      <c r="L93" s="80"/>
    </row>
    <row r="94" spans="2:12" ht="20.100000000000001" customHeight="1" thickBot="1" x14ac:dyDescent="0.25">
      <c r="B94" s="81"/>
      <c r="C94" s="82"/>
      <c r="D94" s="82"/>
      <c r="E94" s="82"/>
      <c r="F94" s="82"/>
      <c r="G94" s="82"/>
      <c r="H94" s="82"/>
      <c r="I94" s="82"/>
      <c r="J94" s="82"/>
      <c r="K94" s="82"/>
      <c r="L94" s="83"/>
    </row>
    <row r="95" spans="2:12" x14ac:dyDescent="0.2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2" x14ac:dyDescent="0.2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2:1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2:1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2:1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2:1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2:1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2:1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2:1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2:1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2:1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2:1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2:1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2:1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2:1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2:1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2:1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2:1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2:1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2:1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2:1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2:1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2:1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2:1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2:1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2:1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2:1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2:1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2:1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2:1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2:1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2:1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2:1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2:1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2:1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2:1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2:1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2:1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2:1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2:1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2:1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2:1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2:1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2:1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2:1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2:1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2:1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2:1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2:1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2:1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2:1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2:1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2:1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2:1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2:1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2:1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2:1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2:1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2:1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2:1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2:1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2:1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2:1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2:1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2:1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2:1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2:1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2:1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2:1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2:1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2:1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2:1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2:1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2:1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2:1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2:1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2:1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2:1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2:1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2:1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2:1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2:1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2:1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2:11" x14ac:dyDescent="0.2">
      <c r="B944" s="43"/>
      <c r="C944" s="43"/>
      <c r="D944" s="43"/>
      <c r="E944" s="43"/>
      <c r="F944" s="43"/>
      <c r="G944" s="43"/>
      <c r="H944" s="43"/>
      <c r="I944" s="44"/>
      <c r="J944" s="44"/>
      <c r="K944" s="44"/>
    </row>
    <row r="1048576" spans="9:9" x14ac:dyDescent="0.2">
      <c r="I1048576" s="26"/>
    </row>
  </sheetData>
  <mergeCells count="44">
    <mergeCell ref="D24:L24"/>
    <mergeCell ref="B2:L2"/>
    <mergeCell ref="B3:L3"/>
    <mergeCell ref="B4:L4"/>
    <mergeCell ref="B5:L5"/>
    <mergeCell ref="B6:C7"/>
    <mergeCell ref="D6:D7"/>
    <mergeCell ref="E6:G6"/>
    <mergeCell ref="H6:H7"/>
    <mergeCell ref="I6:L8"/>
    <mergeCell ref="B8:C8"/>
    <mergeCell ref="B9:L9"/>
    <mergeCell ref="B10:C10"/>
    <mergeCell ref="D16:L16"/>
    <mergeCell ref="D17:L17"/>
    <mergeCell ref="D23:L23"/>
    <mergeCell ref="D65:L65"/>
    <mergeCell ref="D30:L30"/>
    <mergeCell ref="D31:L31"/>
    <mergeCell ref="D34:L34"/>
    <mergeCell ref="D37:L37"/>
    <mergeCell ref="D38:L38"/>
    <mergeCell ref="D44:L44"/>
    <mergeCell ref="D45:L45"/>
    <mergeCell ref="D51:L51"/>
    <mergeCell ref="D52:L52"/>
    <mergeCell ref="D58:L58"/>
    <mergeCell ref="D59:L59"/>
    <mergeCell ref="D81:L82"/>
    <mergeCell ref="D86:L86"/>
    <mergeCell ref="D87:L87"/>
    <mergeCell ref="B93:L94"/>
    <mergeCell ref="D11:L15"/>
    <mergeCell ref="D25:L29"/>
    <mergeCell ref="D39:L43"/>
    <mergeCell ref="D53:L57"/>
    <mergeCell ref="D67:L70"/>
    <mergeCell ref="D83:L85"/>
    <mergeCell ref="D66:L66"/>
    <mergeCell ref="D71:L71"/>
    <mergeCell ref="D72:L72"/>
    <mergeCell ref="D73:L73"/>
    <mergeCell ref="D79:L79"/>
    <mergeCell ref="D80:L8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11B02-22CF-48E4-A44E-EEC30621D41D}">
  <sheetPr>
    <tabColor rgb="FFFFC000"/>
  </sheetPr>
  <dimension ref="B1:Q1387"/>
  <sheetViews>
    <sheetView workbookViewId="0">
      <selection sqref="A1:Q1048576"/>
    </sheetView>
  </sheetViews>
  <sheetFormatPr defaultRowHeight="15" x14ac:dyDescent="0.25"/>
  <cols>
    <col min="2" max="2" width="9.42578125" style="33" customWidth="1"/>
    <col min="3" max="4" width="18.85546875" style="33" customWidth="1"/>
    <col min="5" max="5" width="20.42578125" style="33" bestFit="1" customWidth="1"/>
    <col min="6" max="6" width="21.28515625" style="33" customWidth="1"/>
    <col min="7" max="8" width="20.140625" style="33" bestFit="1" customWidth="1"/>
    <col min="9" max="9" width="18.85546875" style="33" customWidth="1"/>
    <col min="10" max="12" width="18.85546875" style="45" customWidth="1"/>
    <col min="13" max="13" width="5.85546875" style="1" customWidth="1"/>
    <col min="14" max="14" width="5.85546875" customWidth="1"/>
    <col min="15" max="15" width="14.28515625" customWidth="1"/>
  </cols>
  <sheetData>
    <row r="1" spans="2:16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6" ht="23.25" x14ac:dyDescent="0.25">
      <c r="B2" s="266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314"/>
    </row>
    <row r="3" spans="2:16" ht="20.25" x14ac:dyDescent="0.25">
      <c r="B3" s="269" t="s">
        <v>1</v>
      </c>
      <c r="C3" s="270"/>
      <c r="D3" s="270"/>
      <c r="E3" s="270"/>
      <c r="F3" s="270"/>
      <c r="G3" s="270"/>
      <c r="H3" s="270"/>
      <c r="I3" s="270"/>
      <c r="J3" s="270"/>
      <c r="K3" s="270"/>
      <c r="L3" s="271"/>
      <c r="M3" s="315"/>
    </row>
    <row r="4" spans="2:16" ht="19.5" thickBot="1" x14ac:dyDescent="0.3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  <c r="M4" s="316"/>
    </row>
    <row r="5" spans="2:16" ht="24" thickBot="1" x14ac:dyDescent="0.3">
      <c r="B5" s="114" t="s">
        <v>136</v>
      </c>
      <c r="C5" s="115"/>
      <c r="D5" s="115"/>
      <c r="E5" s="115"/>
      <c r="F5" s="115"/>
      <c r="G5" s="115"/>
      <c r="H5" s="115"/>
      <c r="I5" s="115"/>
      <c r="J5" s="115"/>
      <c r="K5" s="115"/>
      <c r="L5" s="116"/>
      <c r="M5" s="314"/>
    </row>
    <row r="6" spans="2:16" ht="23.25" x14ac:dyDescent="0.25">
      <c r="B6" s="117" t="s">
        <v>113</v>
      </c>
      <c r="C6" s="118"/>
      <c r="D6" s="272"/>
      <c r="E6" s="273" t="s">
        <v>114</v>
      </c>
      <c r="F6" s="274" t="s">
        <v>115</v>
      </c>
      <c r="G6" s="275" t="s">
        <v>116</v>
      </c>
      <c r="H6" s="275"/>
      <c r="I6" s="275"/>
      <c r="J6" s="276" t="s">
        <v>117</v>
      </c>
      <c r="K6" s="277"/>
      <c r="L6" s="278"/>
      <c r="M6" s="317"/>
    </row>
    <row r="7" spans="2:16" ht="36" x14ac:dyDescent="0.25">
      <c r="B7" s="119" t="s">
        <v>4</v>
      </c>
      <c r="C7" s="120"/>
      <c r="D7" s="279"/>
      <c r="E7" s="280"/>
      <c r="F7" s="281"/>
      <c r="G7" s="282" t="s">
        <v>118</v>
      </c>
      <c r="H7" s="282" t="s">
        <v>119</v>
      </c>
      <c r="I7" s="282" t="s">
        <v>120</v>
      </c>
      <c r="J7" s="283"/>
      <c r="K7" s="284"/>
      <c r="L7" s="285"/>
      <c r="M7" s="317"/>
    </row>
    <row r="8" spans="2:16" ht="60.75" thickBot="1" x14ac:dyDescent="0.3">
      <c r="B8" s="134" t="s">
        <v>12</v>
      </c>
      <c r="C8" s="135"/>
      <c r="D8" s="318"/>
      <c r="E8" s="19" t="s">
        <v>137</v>
      </c>
      <c r="F8" s="47" t="s">
        <v>122</v>
      </c>
      <c r="G8" s="19" t="s">
        <v>138</v>
      </c>
      <c r="H8" s="19" t="s">
        <v>124</v>
      </c>
      <c r="I8" s="19" t="s">
        <v>139</v>
      </c>
      <c r="J8" s="283"/>
      <c r="K8" s="284"/>
      <c r="L8" s="285"/>
      <c r="M8" s="317"/>
    </row>
    <row r="9" spans="2:16" ht="18.75" thickBot="1" x14ac:dyDescent="0.3">
      <c r="B9" s="288" t="s">
        <v>140</v>
      </c>
      <c r="C9" s="289"/>
      <c r="D9" s="289"/>
      <c r="E9" s="289"/>
      <c r="F9" s="289"/>
      <c r="G9" s="289"/>
      <c r="H9" s="289"/>
      <c r="I9" s="289"/>
      <c r="J9" s="289"/>
      <c r="K9" s="289"/>
      <c r="L9" s="290"/>
      <c r="M9" s="319"/>
    </row>
    <row r="10" spans="2:16" ht="15.75" thickBot="1" x14ac:dyDescent="0.3">
      <c r="B10" s="320" t="s">
        <v>19</v>
      </c>
      <c r="C10" s="321"/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10" t="s">
        <v>27</v>
      </c>
      <c r="K10" s="10" t="s">
        <v>28</v>
      </c>
      <c r="L10" s="11" t="s">
        <v>127</v>
      </c>
      <c r="M10" s="322"/>
    </row>
    <row r="11" spans="2:16" x14ac:dyDescent="0.25">
      <c r="B11" s="12" t="s">
        <v>29</v>
      </c>
      <c r="C11" s="13">
        <v>45201</v>
      </c>
      <c r="D11" s="323" t="s">
        <v>69</v>
      </c>
      <c r="E11" s="324"/>
      <c r="F11" s="324"/>
      <c r="G11" s="324"/>
      <c r="H11" s="324"/>
      <c r="I11" s="324"/>
      <c r="J11" s="324"/>
      <c r="K11" s="324"/>
      <c r="L11" s="325"/>
      <c r="M11" s="326"/>
      <c r="O11" s="291" t="s">
        <v>128</v>
      </c>
      <c r="P11" s="291">
        <f>COUNTIF(D11:L64,"Fisiologia II")</f>
        <v>49</v>
      </c>
    </row>
    <row r="12" spans="2:16" x14ac:dyDescent="0.25">
      <c r="B12" s="17" t="s">
        <v>31</v>
      </c>
      <c r="C12" s="18">
        <v>45202</v>
      </c>
      <c r="D12" s="327"/>
      <c r="E12" s="328"/>
      <c r="F12" s="328"/>
      <c r="G12" s="328"/>
      <c r="H12" s="328"/>
      <c r="I12" s="328"/>
      <c r="J12" s="328"/>
      <c r="K12" s="328"/>
      <c r="L12" s="329"/>
      <c r="M12" s="326"/>
      <c r="O12" s="291" t="s">
        <v>131</v>
      </c>
      <c r="P12" s="291">
        <f>COUNTIF(D11:L64,"Patol. Gen. ed Immunol.")</f>
        <v>49</v>
      </c>
    </row>
    <row r="13" spans="2:16" x14ac:dyDescent="0.25">
      <c r="B13" s="17" t="s">
        <v>33</v>
      </c>
      <c r="C13" s="18">
        <v>45203</v>
      </c>
      <c r="D13" s="327"/>
      <c r="E13" s="328"/>
      <c r="F13" s="328"/>
      <c r="G13" s="328"/>
      <c r="H13" s="328"/>
      <c r="I13" s="328"/>
      <c r="J13" s="328"/>
      <c r="K13" s="328"/>
      <c r="L13" s="329"/>
      <c r="M13" s="326"/>
      <c r="O13" s="291" t="s">
        <v>132</v>
      </c>
      <c r="P13" s="291">
        <f>COUNTIF(D11:L64,"Biochimica Clin.")</f>
        <v>14</v>
      </c>
    </row>
    <row r="14" spans="2:16" x14ac:dyDescent="0.25">
      <c r="B14" s="17" t="s">
        <v>35</v>
      </c>
      <c r="C14" s="18">
        <v>45204</v>
      </c>
      <c r="D14" s="327"/>
      <c r="E14" s="328"/>
      <c r="F14" s="328"/>
      <c r="G14" s="328"/>
      <c r="H14" s="328"/>
      <c r="I14" s="328"/>
      <c r="J14" s="328"/>
      <c r="K14" s="328"/>
      <c r="L14" s="329"/>
      <c r="M14" s="326"/>
      <c r="O14" s="291" t="s">
        <v>133</v>
      </c>
      <c r="P14" s="291">
        <f>COUNTIF(D11:L64,"Patologia Clin.")</f>
        <v>14</v>
      </c>
    </row>
    <row r="15" spans="2:16" x14ac:dyDescent="0.25">
      <c r="B15" s="17" t="s">
        <v>37</v>
      </c>
      <c r="C15" s="18">
        <v>45205</v>
      </c>
      <c r="D15" s="330"/>
      <c r="E15" s="331"/>
      <c r="F15" s="331"/>
      <c r="G15" s="331"/>
      <c r="H15" s="331"/>
      <c r="I15" s="331"/>
      <c r="J15" s="331"/>
      <c r="K15" s="331"/>
      <c r="L15" s="332"/>
      <c r="M15" s="333"/>
      <c r="O15" s="291" t="s">
        <v>134</v>
      </c>
      <c r="P15" s="291">
        <f>COUNTIF(D12:L64,"Microbiologia Clin.")</f>
        <v>14</v>
      </c>
    </row>
    <row r="16" spans="2:16" x14ac:dyDescent="0.25">
      <c r="B16" s="20" t="s">
        <v>39</v>
      </c>
      <c r="C16" s="21">
        <v>45206</v>
      </c>
      <c r="D16" s="300"/>
      <c r="E16" s="301"/>
      <c r="F16" s="301"/>
      <c r="G16" s="301"/>
      <c r="H16" s="301"/>
      <c r="I16" s="301"/>
      <c r="J16" s="301"/>
      <c r="K16" s="301"/>
      <c r="L16" s="302"/>
      <c r="M16"/>
    </row>
    <row r="17" spans="2:13" x14ac:dyDescent="0.25">
      <c r="B17" s="20" t="s">
        <v>40</v>
      </c>
      <c r="C17" s="21">
        <v>45207</v>
      </c>
      <c r="D17" s="300"/>
      <c r="E17" s="301"/>
      <c r="F17" s="301"/>
      <c r="G17" s="301"/>
      <c r="H17" s="301"/>
      <c r="I17" s="301"/>
      <c r="J17" s="301"/>
      <c r="K17" s="301"/>
      <c r="L17" s="302"/>
      <c r="M17"/>
    </row>
    <row r="18" spans="2:13" x14ac:dyDescent="0.25">
      <c r="B18" s="17" t="s">
        <v>29</v>
      </c>
      <c r="C18" s="18">
        <v>45208</v>
      </c>
      <c r="D18" s="295" t="s">
        <v>128</v>
      </c>
      <c r="E18" s="296" t="s">
        <v>128</v>
      </c>
      <c r="F18" s="296" t="s">
        <v>128</v>
      </c>
      <c r="G18" s="297" t="s">
        <v>129</v>
      </c>
      <c r="H18" s="297" t="s">
        <v>129</v>
      </c>
      <c r="I18" s="19"/>
      <c r="J18" s="205" t="s">
        <v>130</v>
      </c>
      <c r="K18" s="205" t="s">
        <v>130</v>
      </c>
      <c r="L18" s="204"/>
      <c r="M18" s="326"/>
    </row>
    <row r="19" spans="2:13" x14ac:dyDescent="0.25">
      <c r="B19" s="17" t="s">
        <v>31</v>
      </c>
      <c r="C19" s="18">
        <v>45209</v>
      </c>
      <c r="D19" s="295" t="s">
        <v>128</v>
      </c>
      <c r="E19" s="296" t="s">
        <v>128</v>
      </c>
      <c r="F19" s="296" t="s">
        <v>128</v>
      </c>
      <c r="G19" s="297" t="s">
        <v>129</v>
      </c>
      <c r="H19" s="297" t="s">
        <v>129</v>
      </c>
      <c r="I19" s="19"/>
      <c r="J19" s="205" t="s">
        <v>130</v>
      </c>
      <c r="K19" s="205" t="s">
        <v>130</v>
      </c>
      <c r="L19" s="204"/>
      <c r="M19" s="326"/>
    </row>
    <row r="20" spans="2:13" x14ac:dyDescent="0.25">
      <c r="B20" s="17" t="s">
        <v>33</v>
      </c>
      <c r="C20" s="18">
        <v>45210</v>
      </c>
      <c r="D20" s="295" t="s">
        <v>128</v>
      </c>
      <c r="E20" s="296" t="s">
        <v>128</v>
      </c>
      <c r="F20" s="296" t="s">
        <v>128</v>
      </c>
      <c r="G20" s="297" t="s">
        <v>129</v>
      </c>
      <c r="H20" s="297" t="s">
        <v>129</v>
      </c>
      <c r="I20" s="298"/>
      <c r="J20" s="205" t="s">
        <v>130</v>
      </c>
      <c r="K20" s="205" t="s">
        <v>130</v>
      </c>
      <c r="L20" s="204"/>
      <c r="M20" s="326"/>
    </row>
    <row r="21" spans="2:13" x14ac:dyDescent="0.25">
      <c r="B21" s="17" t="s">
        <v>35</v>
      </c>
      <c r="C21" s="18">
        <v>45211</v>
      </c>
      <c r="D21" s="295" t="s">
        <v>128</v>
      </c>
      <c r="E21" s="296" t="s">
        <v>128</v>
      </c>
      <c r="F21" s="296" t="s">
        <v>128</v>
      </c>
      <c r="G21" s="297" t="s">
        <v>129</v>
      </c>
      <c r="H21" s="297" t="s">
        <v>129</v>
      </c>
      <c r="I21" s="19"/>
      <c r="J21" s="205" t="s">
        <v>130</v>
      </c>
      <c r="K21" s="205" t="s">
        <v>130</v>
      </c>
      <c r="L21" s="204"/>
      <c r="M21" s="326"/>
    </row>
    <row r="22" spans="2:13" x14ac:dyDescent="0.25">
      <c r="B22" s="17" t="s">
        <v>37</v>
      </c>
      <c r="C22" s="18">
        <v>45212</v>
      </c>
      <c r="D22" s="295" t="s">
        <v>128</v>
      </c>
      <c r="E22" s="296" t="s">
        <v>128</v>
      </c>
      <c r="F22" s="296" t="s">
        <v>128</v>
      </c>
      <c r="G22" s="297" t="s">
        <v>129</v>
      </c>
      <c r="H22" s="297" t="s">
        <v>129</v>
      </c>
      <c r="I22" s="19"/>
      <c r="J22" s="205" t="s">
        <v>130</v>
      </c>
      <c r="K22" s="205" t="s">
        <v>130</v>
      </c>
      <c r="L22" s="299"/>
      <c r="M22" s="333"/>
    </row>
    <row r="23" spans="2:13" x14ac:dyDescent="0.25">
      <c r="B23" s="20" t="s">
        <v>39</v>
      </c>
      <c r="C23" s="21">
        <v>45213</v>
      </c>
      <c r="D23" s="300"/>
      <c r="E23" s="301"/>
      <c r="F23" s="301"/>
      <c r="G23" s="301"/>
      <c r="H23" s="301"/>
      <c r="I23" s="301"/>
      <c r="J23" s="301"/>
      <c r="K23" s="301"/>
      <c r="L23" s="302"/>
      <c r="M23"/>
    </row>
    <row r="24" spans="2:13" x14ac:dyDescent="0.25">
      <c r="B24" s="20" t="s">
        <v>40</v>
      </c>
      <c r="C24" s="21">
        <v>45214</v>
      </c>
      <c r="D24" s="300"/>
      <c r="E24" s="301"/>
      <c r="F24" s="301"/>
      <c r="G24" s="301"/>
      <c r="H24" s="301"/>
      <c r="I24" s="301"/>
      <c r="J24" s="301"/>
      <c r="K24" s="301"/>
      <c r="L24" s="302"/>
      <c r="M24"/>
    </row>
    <row r="25" spans="2:13" x14ac:dyDescent="0.25">
      <c r="B25" s="22" t="s">
        <v>29</v>
      </c>
      <c r="C25" s="18">
        <v>45215</v>
      </c>
      <c r="D25" s="303" t="s">
        <v>69</v>
      </c>
      <c r="E25" s="304"/>
      <c r="F25" s="304"/>
      <c r="G25" s="304"/>
      <c r="H25" s="304"/>
      <c r="I25" s="304"/>
      <c r="J25" s="304"/>
      <c r="K25" s="304"/>
      <c r="L25" s="305"/>
      <c r="M25" s="326"/>
    </row>
    <row r="26" spans="2:13" x14ac:dyDescent="0.25">
      <c r="B26" s="17" t="s">
        <v>31</v>
      </c>
      <c r="C26" s="18">
        <v>45216</v>
      </c>
      <c r="D26" s="303"/>
      <c r="E26" s="304"/>
      <c r="F26" s="304"/>
      <c r="G26" s="304"/>
      <c r="H26" s="304"/>
      <c r="I26" s="304"/>
      <c r="J26" s="304"/>
      <c r="K26" s="304"/>
      <c r="L26" s="305"/>
      <c r="M26" s="326"/>
    </row>
    <row r="27" spans="2:13" x14ac:dyDescent="0.25">
      <c r="B27" s="17" t="s">
        <v>33</v>
      </c>
      <c r="C27" s="18">
        <v>45217</v>
      </c>
      <c r="D27" s="303"/>
      <c r="E27" s="304"/>
      <c r="F27" s="304"/>
      <c r="G27" s="304"/>
      <c r="H27" s="304"/>
      <c r="I27" s="304"/>
      <c r="J27" s="304"/>
      <c r="K27" s="304"/>
      <c r="L27" s="305"/>
      <c r="M27" s="326"/>
    </row>
    <row r="28" spans="2:13" x14ac:dyDescent="0.25">
      <c r="B28" s="17" t="s">
        <v>35</v>
      </c>
      <c r="C28" s="18">
        <v>45218</v>
      </c>
      <c r="D28" s="303"/>
      <c r="E28" s="304"/>
      <c r="F28" s="304"/>
      <c r="G28" s="304"/>
      <c r="H28" s="304"/>
      <c r="I28" s="304"/>
      <c r="J28" s="304"/>
      <c r="K28" s="304"/>
      <c r="L28" s="305"/>
      <c r="M28" s="326"/>
    </row>
    <row r="29" spans="2:13" x14ac:dyDescent="0.25">
      <c r="B29" s="17" t="s">
        <v>37</v>
      </c>
      <c r="C29" s="18">
        <v>45219</v>
      </c>
      <c r="D29" s="303"/>
      <c r="E29" s="304"/>
      <c r="F29" s="304"/>
      <c r="G29" s="304"/>
      <c r="H29" s="304"/>
      <c r="I29" s="304"/>
      <c r="J29" s="304"/>
      <c r="K29" s="304"/>
      <c r="L29" s="305"/>
      <c r="M29" s="333"/>
    </row>
    <row r="30" spans="2:13" x14ac:dyDescent="0.25">
      <c r="B30" s="20" t="s">
        <v>39</v>
      </c>
      <c r="C30" s="21">
        <v>45220</v>
      </c>
      <c r="D30" s="300"/>
      <c r="E30" s="301"/>
      <c r="F30" s="301"/>
      <c r="G30" s="301"/>
      <c r="H30" s="301"/>
      <c r="I30" s="301"/>
      <c r="J30" s="301"/>
      <c r="K30" s="301"/>
      <c r="L30" s="302"/>
      <c r="M30"/>
    </row>
    <row r="31" spans="2:13" x14ac:dyDescent="0.25">
      <c r="B31" s="20" t="s">
        <v>40</v>
      </c>
      <c r="C31" s="21">
        <v>45221</v>
      </c>
      <c r="D31" s="300"/>
      <c r="E31" s="301"/>
      <c r="F31" s="301"/>
      <c r="G31" s="301"/>
      <c r="H31" s="301"/>
      <c r="I31" s="301"/>
      <c r="J31" s="301"/>
      <c r="K31" s="301"/>
      <c r="L31" s="302"/>
      <c r="M31"/>
    </row>
    <row r="32" spans="2:13" x14ac:dyDescent="0.25">
      <c r="B32" s="17" t="s">
        <v>29</v>
      </c>
      <c r="C32" s="18">
        <v>45222</v>
      </c>
      <c r="D32" s="295" t="s">
        <v>128</v>
      </c>
      <c r="E32" s="296" t="s">
        <v>128</v>
      </c>
      <c r="F32" s="296" t="s">
        <v>128</v>
      </c>
      <c r="G32" s="297" t="s">
        <v>129</v>
      </c>
      <c r="H32" s="297" t="s">
        <v>129</v>
      </c>
      <c r="I32" s="19"/>
      <c r="J32" s="205" t="s">
        <v>130</v>
      </c>
      <c r="K32" s="205" t="s">
        <v>130</v>
      </c>
      <c r="L32" s="204"/>
      <c r="M32" s="326"/>
    </row>
    <row r="33" spans="2:13" x14ac:dyDescent="0.25">
      <c r="B33" s="17" t="s">
        <v>31</v>
      </c>
      <c r="C33" s="18">
        <v>45223</v>
      </c>
      <c r="D33" s="295" t="s">
        <v>128</v>
      </c>
      <c r="E33" s="296" t="s">
        <v>128</v>
      </c>
      <c r="F33" s="296" t="s">
        <v>128</v>
      </c>
      <c r="G33" s="297" t="s">
        <v>129</v>
      </c>
      <c r="H33" s="297" t="s">
        <v>129</v>
      </c>
      <c r="I33" s="19"/>
      <c r="J33" s="205" t="s">
        <v>130</v>
      </c>
      <c r="K33" s="205" t="s">
        <v>130</v>
      </c>
      <c r="L33" s="204"/>
      <c r="M33" s="326"/>
    </row>
    <row r="34" spans="2:13" x14ac:dyDescent="0.25">
      <c r="B34" s="17" t="s">
        <v>33</v>
      </c>
      <c r="C34" s="18">
        <v>45224</v>
      </c>
      <c r="D34" s="295" t="s">
        <v>128</v>
      </c>
      <c r="E34" s="296" t="s">
        <v>128</v>
      </c>
      <c r="F34" s="296" t="s">
        <v>128</v>
      </c>
      <c r="G34" s="297" t="s">
        <v>129</v>
      </c>
      <c r="H34" s="297" t="s">
        <v>129</v>
      </c>
      <c r="I34" s="298"/>
      <c r="J34" s="66" t="s">
        <v>133</v>
      </c>
      <c r="K34" s="66" t="s">
        <v>133</v>
      </c>
      <c r="L34" s="204"/>
      <c r="M34" s="326"/>
    </row>
    <row r="35" spans="2:13" x14ac:dyDescent="0.25">
      <c r="B35" s="17" t="s">
        <v>35</v>
      </c>
      <c r="C35" s="18">
        <v>45225</v>
      </c>
      <c r="D35" s="295" t="s">
        <v>128</v>
      </c>
      <c r="E35" s="296" t="s">
        <v>128</v>
      </c>
      <c r="F35" s="296" t="s">
        <v>128</v>
      </c>
      <c r="G35" s="297" t="s">
        <v>129</v>
      </c>
      <c r="H35" s="297" t="s">
        <v>129</v>
      </c>
      <c r="I35" s="19"/>
      <c r="J35" s="66" t="s">
        <v>133</v>
      </c>
      <c r="K35" s="66" t="s">
        <v>133</v>
      </c>
      <c r="L35" s="204"/>
      <c r="M35" s="326"/>
    </row>
    <row r="36" spans="2:13" x14ac:dyDescent="0.25">
      <c r="B36" s="17" t="s">
        <v>37</v>
      </c>
      <c r="C36" s="18">
        <v>45226</v>
      </c>
      <c r="D36" s="295" t="s">
        <v>128</v>
      </c>
      <c r="E36" s="296" t="s">
        <v>128</v>
      </c>
      <c r="F36" s="296" t="s">
        <v>128</v>
      </c>
      <c r="G36" s="297" t="s">
        <v>129</v>
      </c>
      <c r="H36" s="297" t="s">
        <v>129</v>
      </c>
      <c r="I36" s="19"/>
      <c r="J36" s="66" t="s">
        <v>133</v>
      </c>
      <c r="K36" s="66" t="s">
        <v>133</v>
      </c>
      <c r="L36" s="299"/>
      <c r="M36" s="333"/>
    </row>
    <row r="37" spans="2:13" x14ac:dyDescent="0.25">
      <c r="B37" s="20" t="s">
        <v>39</v>
      </c>
      <c r="C37" s="21">
        <v>45227</v>
      </c>
      <c r="D37" s="300"/>
      <c r="E37" s="301"/>
      <c r="F37" s="301"/>
      <c r="G37" s="301"/>
      <c r="H37" s="301"/>
      <c r="I37" s="301"/>
      <c r="J37" s="301"/>
      <c r="K37" s="301"/>
      <c r="L37" s="302"/>
      <c r="M37"/>
    </row>
    <row r="38" spans="2:13" x14ac:dyDescent="0.25">
      <c r="B38" s="20" t="s">
        <v>40</v>
      </c>
      <c r="C38" s="21">
        <v>45228</v>
      </c>
      <c r="D38" s="300"/>
      <c r="E38" s="301"/>
      <c r="F38" s="301"/>
      <c r="G38" s="301"/>
      <c r="H38" s="301"/>
      <c r="I38" s="301"/>
      <c r="J38" s="301"/>
      <c r="K38" s="301"/>
      <c r="L38" s="302"/>
      <c r="M38"/>
    </row>
    <row r="39" spans="2:13" x14ac:dyDescent="0.25">
      <c r="B39" s="17" t="s">
        <v>29</v>
      </c>
      <c r="C39" s="18">
        <v>45229</v>
      </c>
      <c r="D39" s="303" t="s">
        <v>69</v>
      </c>
      <c r="E39" s="304"/>
      <c r="F39" s="304"/>
      <c r="G39" s="304"/>
      <c r="H39" s="304"/>
      <c r="I39" s="304"/>
      <c r="J39" s="304"/>
      <c r="K39" s="304"/>
      <c r="L39" s="305"/>
      <c r="M39" s="326"/>
    </row>
    <row r="40" spans="2:13" x14ac:dyDescent="0.25">
      <c r="B40" s="17" t="s">
        <v>31</v>
      </c>
      <c r="C40" s="18">
        <v>45230</v>
      </c>
      <c r="D40" s="303"/>
      <c r="E40" s="304"/>
      <c r="F40" s="304"/>
      <c r="G40" s="304"/>
      <c r="H40" s="304"/>
      <c r="I40" s="304"/>
      <c r="J40" s="304"/>
      <c r="K40" s="304"/>
      <c r="L40" s="305"/>
      <c r="M40" s="326"/>
    </row>
    <row r="41" spans="2:13" x14ac:dyDescent="0.25">
      <c r="B41" s="20" t="s">
        <v>33</v>
      </c>
      <c r="C41" s="21">
        <v>45231</v>
      </c>
      <c r="D41" s="303"/>
      <c r="E41" s="304"/>
      <c r="F41" s="304"/>
      <c r="G41" s="304"/>
      <c r="H41" s="304"/>
      <c r="I41" s="304"/>
      <c r="J41" s="304"/>
      <c r="K41" s="304"/>
      <c r="L41" s="305"/>
      <c r="M41" s="326"/>
    </row>
    <row r="42" spans="2:13" x14ac:dyDescent="0.25">
      <c r="B42" s="17" t="s">
        <v>35</v>
      </c>
      <c r="C42" s="18">
        <v>45232</v>
      </c>
      <c r="D42" s="303"/>
      <c r="E42" s="304"/>
      <c r="F42" s="304"/>
      <c r="G42" s="304"/>
      <c r="H42" s="304"/>
      <c r="I42" s="304"/>
      <c r="J42" s="304"/>
      <c r="K42" s="304"/>
      <c r="L42" s="305"/>
      <c r="M42" s="326"/>
    </row>
    <row r="43" spans="2:13" x14ac:dyDescent="0.25">
      <c r="B43" s="17" t="s">
        <v>37</v>
      </c>
      <c r="C43" s="18">
        <v>45233</v>
      </c>
      <c r="D43" s="303"/>
      <c r="E43" s="304"/>
      <c r="F43" s="304"/>
      <c r="G43" s="304"/>
      <c r="H43" s="304"/>
      <c r="I43" s="304"/>
      <c r="J43" s="304"/>
      <c r="K43" s="304"/>
      <c r="L43" s="305"/>
      <c r="M43" s="333"/>
    </row>
    <row r="44" spans="2:13" x14ac:dyDescent="0.25">
      <c r="B44" s="20" t="s">
        <v>39</v>
      </c>
      <c r="C44" s="21">
        <v>45234</v>
      </c>
      <c r="D44" s="300"/>
      <c r="E44" s="301"/>
      <c r="F44" s="301"/>
      <c r="G44" s="301"/>
      <c r="H44" s="301"/>
      <c r="I44" s="301"/>
      <c r="J44" s="301"/>
      <c r="K44" s="301"/>
      <c r="L44" s="302"/>
      <c r="M44"/>
    </row>
    <row r="45" spans="2:13" x14ac:dyDescent="0.25">
      <c r="B45" s="20" t="s">
        <v>40</v>
      </c>
      <c r="C45" s="21">
        <v>45235</v>
      </c>
      <c r="D45" s="300"/>
      <c r="E45" s="301"/>
      <c r="F45" s="301"/>
      <c r="G45" s="301"/>
      <c r="H45" s="301"/>
      <c r="I45" s="301"/>
      <c r="J45" s="301"/>
      <c r="K45" s="301"/>
      <c r="L45" s="302"/>
      <c r="M45"/>
    </row>
    <row r="46" spans="2:13" x14ac:dyDescent="0.25">
      <c r="B46" s="17" t="s">
        <v>29</v>
      </c>
      <c r="C46" s="18">
        <v>45236</v>
      </c>
      <c r="D46" s="295" t="s">
        <v>128</v>
      </c>
      <c r="E46" s="296" t="s">
        <v>128</v>
      </c>
      <c r="F46" s="297" t="s">
        <v>129</v>
      </c>
      <c r="G46" s="297" t="s">
        <v>129</v>
      </c>
      <c r="H46" s="297" t="s">
        <v>129</v>
      </c>
      <c r="I46" s="19"/>
      <c r="J46" s="66" t="s">
        <v>133</v>
      </c>
      <c r="K46" s="66" t="s">
        <v>133</v>
      </c>
      <c r="L46" s="306"/>
      <c r="M46" s="326"/>
    </row>
    <row r="47" spans="2:13" x14ac:dyDescent="0.25">
      <c r="B47" s="17" t="s">
        <v>31</v>
      </c>
      <c r="C47" s="18">
        <v>45237</v>
      </c>
      <c r="D47" s="295" t="s">
        <v>128</v>
      </c>
      <c r="E47" s="296" t="s">
        <v>128</v>
      </c>
      <c r="F47" s="297" t="s">
        <v>129</v>
      </c>
      <c r="G47" s="297" t="s">
        <v>129</v>
      </c>
      <c r="H47" s="297" t="s">
        <v>129</v>
      </c>
      <c r="I47" s="298"/>
      <c r="J47" s="66" t="s">
        <v>133</v>
      </c>
      <c r="K47" s="66" t="s">
        <v>133</v>
      </c>
      <c r="L47" s="306"/>
      <c r="M47" s="326"/>
    </row>
    <row r="48" spans="2:13" x14ac:dyDescent="0.25">
      <c r="B48" s="17" t="s">
        <v>33</v>
      </c>
      <c r="C48" s="18">
        <v>45238</v>
      </c>
      <c r="D48" s="295" t="s">
        <v>128</v>
      </c>
      <c r="E48" s="296" t="s">
        <v>128</v>
      </c>
      <c r="F48" s="297" t="s">
        <v>129</v>
      </c>
      <c r="G48" s="297" t="s">
        <v>129</v>
      </c>
      <c r="H48" s="297" t="s">
        <v>129</v>
      </c>
      <c r="I48" s="19"/>
      <c r="J48" s="66" t="s">
        <v>133</v>
      </c>
      <c r="K48" s="66" t="s">
        <v>133</v>
      </c>
      <c r="L48" s="204"/>
      <c r="M48" s="326"/>
    </row>
    <row r="49" spans="2:13" x14ac:dyDescent="0.25">
      <c r="B49" s="17" t="s">
        <v>35</v>
      </c>
      <c r="C49" s="18">
        <v>45239</v>
      </c>
      <c r="D49" s="295" t="s">
        <v>128</v>
      </c>
      <c r="E49" s="296" t="s">
        <v>128</v>
      </c>
      <c r="F49" s="297" t="s">
        <v>129</v>
      </c>
      <c r="G49" s="297" t="s">
        <v>129</v>
      </c>
      <c r="H49" s="297" t="s">
        <v>129</v>
      </c>
      <c r="I49" s="298"/>
      <c r="J49" s="66" t="s">
        <v>133</v>
      </c>
      <c r="K49" s="66" t="s">
        <v>133</v>
      </c>
      <c r="L49" s="299"/>
      <c r="M49" s="326"/>
    </row>
    <row r="50" spans="2:13" x14ac:dyDescent="0.25">
      <c r="B50" s="17" t="s">
        <v>37</v>
      </c>
      <c r="C50" s="18">
        <v>45240</v>
      </c>
      <c r="D50" s="295" t="s">
        <v>128</v>
      </c>
      <c r="E50" s="296" t="s">
        <v>128</v>
      </c>
      <c r="F50" s="297" t="s">
        <v>129</v>
      </c>
      <c r="G50" s="297" t="s">
        <v>129</v>
      </c>
      <c r="H50" s="297" t="s">
        <v>129</v>
      </c>
      <c r="I50" s="19"/>
      <c r="J50" s="308" t="s">
        <v>135</v>
      </c>
      <c r="K50" s="308" t="s">
        <v>135</v>
      </c>
      <c r="L50" s="204"/>
      <c r="M50" s="333"/>
    </row>
    <row r="51" spans="2:13" x14ac:dyDescent="0.25">
      <c r="B51" s="20" t="s">
        <v>39</v>
      </c>
      <c r="C51" s="21">
        <v>45241</v>
      </c>
      <c r="D51" s="300"/>
      <c r="E51" s="301"/>
      <c r="F51" s="301"/>
      <c r="G51" s="301"/>
      <c r="H51" s="301"/>
      <c r="I51" s="301"/>
      <c r="J51" s="301"/>
      <c r="K51" s="301"/>
      <c r="L51" s="302"/>
      <c r="M51"/>
    </row>
    <row r="52" spans="2:13" x14ac:dyDescent="0.25">
      <c r="B52" s="20" t="s">
        <v>40</v>
      </c>
      <c r="C52" s="21">
        <v>45242</v>
      </c>
      <c r="D52" s="300"/>
      <c r="E52" s="301"/>
      <c r="F52" s="301"/>
      <c r="G52" s="301"/>
      <c r="H52" s="301"/>
      <c r="I52" s="301"/>
      <c r="J52" s="301"/>
      <c r="K52" s="301"/>
      <c r="L52" s="302"/>
      <c r="M52"/>
    </row>
    <row r="53" spans="2:13" x14ac:dyDescent="0.25">
      <c r="B53" s="17" t="s">
        <v>29</v>
      </c>
      <c r="C53" s="18">
        <v>45243</v>
      </c>
      <c r="D53" s="303" t="s">
        <v>69</v>
      </c>
      <c r="E53" s="304"/>
      <c r="F53" s="304"/>
      <c r="G53" s="304"/>
      <c r="H53" s="304"/>
      <c r="I53" s="304"/>
      <c r="J53" s="304"/>
      <c r="K53" s="304"/>
      <c r="L53" s="305"/>
      <c r="M53" s="326"/>
    </row>
    <row r="54" spans="2:13" x14ac:dyDescent="0.25">
      <c r="B54" s="17" t="s">
        <v>31</v>
      </c>
      <c r="C54" s="18">
        <v>45244</v>
      </c>
      <c r="D54" s="303"/>
      <c r="E54" s="304"/>
      <c r="F54" s="304"/>
      <c r="G54" s="304"/>
      <c r="H54" s="304"/>
      <c r="I54" s="304"/>
      <c r="J54" s="304"/>
      <c r="K54" s="304"/>
      <c r="L54" s="305"/>
      <c r="M54" s="326"/>
    </row>
    <row r="55" spans="2:13" x14ac:dyDescent="0.25">
      <c r="B55" s="17" t="s">
        <v>33</v>
      </c>
      <c r="C55" s="18">
        <v>45245</v>
      </c>
      <c r="D55" s="303"/>
      <c r="E55" s="304"/>
      <c r="F55" s="304"/>
      <c r="G55" s="304"/>
      <c r="H55" s="304"/>
      <c r="I55" s="304"/>
      <c r="J55" s="304"/>
      <c r="K55" s="304"/>
      <c r="L55" s="305"/>
      <c r="M55" s="326"/>
    </row>
    <row r="56" spans="2:13" x14ac:dyDescent="0.25">
      <c r="B56" s="17" t="s">
        <v>35</v>
      </c>
      <c r="C56" s="18">
        <v>45246</v>
      </c>
      <c r="D56" s="303"/>
      <c r="E56" s="304"/>
      <c r="F56" s="304"/>
      <c r="G56" s="304"/>
      <c r="H56" s="304"/>
      <c r="I56" s="304"/>
      <c r="J56" s="304"/>
      <c r="K56" s="304"/>
      <c r="L56" s="305"/>
      <c r="M56" s="326"/>
    </row>
    <row r="57" spans="2:13" x14ac:dyDescent="0.25">
      <c r="B57" s="17" t="s">
        <v>37</v>
      </c>
      <c r="C57" s="18">
        <v>45247</v>
      </c>
      <c r="D57" s="303"/>
      <c r="E57" s="304"/>
      <c r="F57" s="304"/>
      <c r="G57" s="304"/>
      <c r="H57" s="304"/>
      <c r="I57" s="304"/>
      <c r="J57" s="304"/>
      <c r="K57" s="304"/>
      <c r="L57" s="305"/>
      <c r="M57" s="333"/>
    </row>
    <row r="58" spans="2:13" x14ac:dyDescent="0.25">
      <c r="B58" s="20" t="s">
        <v>39</v>
      </c>
      <c r="C58" s="21">
        <v>45248</v>
      </c>
      <c r="D58" s="300"/>
      <c r="E58" s="301"/>
      <c r="F58" s="301"/>
      <c r="G58" s="301"/>
      <c r="H58" s="301"/>
      <c r="I58" s="301"/>
      <c r="J58" s="301"/>
      <c r="K58" s="301"/>
      <c r="L58" s="302"/>
      <c r="M58"/>
    </row>
    <row r="59" spans="2:13" x14ac:dyDescent="0.25">
      <c r="B59" s="20" t="s">
        <v>40</v>
      </c>
      <c r="C59" s="21">
        <v>45249</v>
      </c>
      <c r="D59" s="300"/>
      <c r="E59" s="301"/>
      <c r="F59" s="301"/>
      <c r="G59" s="301"/>
      <c r="H59" s="301"/>
      <c r="I59" s="301"/>
      <c r="J59" s="301"/>
      <c r="K59" s="301"/>
      <c r="L59" s="302"/>
      <c r="M59"/>
    </row>
    <row r="60" spans="2:13" x14ac:dyDescent="0.25">
      <c r="B60" s="17" t="s">
        <v>29</v>
      </c>
      <c r="C60" s="18">
        <v>45250</v>
      </c>
      <c r="D60" s="295" t="s">
        <v>128</v>
      </c>
      <c r="E60" s="296" t="s">
        <v>128</v>
      </c>
      <c r="F60" s="297" t="s">
        <v>129</v>
      </c>
      <c r="G60" s="297" t="s">
        <v>129</v>
      </c>
      <c r="H60" s="297" t="s">
        <v>129</v>
      </c>
      <c r="I60" s="19"/>
      <c r="J60" s="308" t="s">
        <v>135</v>
      </c>
      <c r="K60" s="308" t="s">
        <v>135</v>
      </c>
      <c r="L60" s="204"/>
      <c r="M60" s="333"/>
    </row>
    <row r="61" spans="2:13" x14ac:dyDescent="0.25">
      <c r="B61" s="17" t="s">
        <v>31</v>
      </c>
      <c r="C61" s="18">
        <v>45251</v>
      </c>
      <c r="D61" s="295" t="s">
        <v>128</v>
      </c>
      <c r="E61" s="296" t="s">
        <v>128</v>
      </c>
      <c r="F61" s="297" t="s">
        <v>129</v>
      </c>
      <c r="G61" s="297" t="s">
        <v>129</v>
      </c>
      <c r="H61" s="297" t="s">
        <v>129</v>
      </c>
      <c r="I61" s="298"/>
      <c r="J61" s="308" t="s">
        <v>135</v>
      </c>
      <c r="K61" s="308" t="s">
        <v>135</v>
      </c>
      <c r="L61" s="204"/>
      <c r="M61" s="333"/>
    </row>
    <row r="62" spans="2:13" x14ac:dyDescent="0.25">
      <c r="B62" s="22" t="s">
        <v>33</v>
      </c>
      <c r="C62" s="18">
        <v>45252</v>
      </c>
      <c r="D62" s="295" t="s">
        <v>128</v>
      </c>
      <c r="E62" s="296" t="s">
        <v>128</v>
      </c>
      <c r="F62" s="297" t="s">
        <v>129</v>
      </c>
      <c r="G62" s="297" t="s">
        <v>129</v>
      </c>
      <c r="H62" s="297" t="s">
        <v>129</v>
      </c>
      <c r="I62" s="19"/>
      <c r="J62" s="308" t="s">
        <v>135</v>
      </c>
      <c r="K62" s="308" t="s">
        <v>135</v>
      </c>
      <c r="L62" s="309"/>
      <c r="M62" s="333"/>
    </row>
    <row r="63" spans="2:13" x14ac:dyDescent="0.25">
      <c r="B63" s="17" t="s">
        <v>35</v>
      </c>
      <c r="C63" s="18">
        <v>45253</v>
      </c>
      <c r="D63" s="295" t="s">
        <v>128</v>
      </c>
      <c r="E63" s="296" t="s">
        <v>128</v>
      </c>
      <c r="F63" s="296" t="s">
        <v>128</v>
      </c>
      <c r="G63" s="297" t="s">
        <v>129</v>
      </c>
      <c r="H63" s="297" t="s">
        <v>129</v>
      </c>
      <c r="I63" s="19"/>
      <c r="J63" s="308" t="s">
        <v>135</v>
      </c>
      <c r="K63" s="308" t="s">
        <v>135</v>
      </c>
      <c r="L63" s="334" t="s">
        <v>135</v>
      </c>
      <c r="M63" s="333"/>
    </row>
    <row r="64" spans="2:13" x14ac:dyDescent="0.25">
      <c r="B64" s="17" t="s">
        <v>37</v>
      </c>
      <c r="C64" s="18">
        <v>45254</v>
      </c>
      <c r="D64" s="212"/>
      <c r="E64" s="19"/>
      <c r="F64" s="297" t="s">
        <v>129</v>
      </c>
      <c r="G64" s="297" t="s">
        <v>129</v>
      </c>
      <c r="H64" s="297" t="s">
        <v>129</v>
      </c>
      <c r="I64" s="19"/>
      <c r="J64" s="308" t="s">
        <v>135</v>
      </c>
      <c r="K64" s="308" t="s">
        <v>135</v>
      </c>
      <c r="L64" s="334" t="s">
        <v>135</v>
      </c>
      <c r="M64" s="333"/>
    </row>
    <row r="65" spans="2:12" x14ac:dyDescent="0.25">
      <c r="B65" s="20" t="s">
        <v>39</v>
      </c>
      <c r="C65" s="21">
        <v>45255</v>
      </c>
      <c r="D65" s="300"/>
      <c r="E65" s="301"/>
      <c r="F65" s="301"/>
      <c r="G65" s="301"/>
      <c r="H65" s="301"/>
      <c r="I65" s="301"/>
      <c r="J65" s="301"/>
      <c r="K65" s="301"/>
      <c r="L65" s="302"/>
    </row>
    <row r="66" spans="2:12" x14ac:dyDescent="0.25">
      <c r="B66" s="20" t="s">
        <v>40</v>
      </c>
      <c r="C66" s="21">
        <v>45256</v>
      </c>
      <c r="D66" s="300"/>
      <c r="E66" s="301"/>
      <c r="F66" s="301"/>
      <c r="G66" s="301"/>
      <c r="H66" s="301"/>
      <c r="I66" s="301"/>
      <c r="J66" s="301"/>
      <c r="K66" s="301"/>
      <c r="L66" s="302"/>
    </row>
    <row r="67" spans="2:12" x14ac:dyDescent="0.25">
      <c r="B67" s="22" t="s">
        <v>29</v>
      </c>
      <c r="C67" s="18">
        <v>45257</v>
      </c>
      <c r="D67" s="303" t="s">
        <v>69</v>
      </c>
      <c r="E67" s="304"/>
      <c r="F67" s="304"/>
      <c r="G67" s="304"/>
      <c r="H67" s="304"/>
      <c r="I67" s="304"/>
      <c r="J67" s="304"/>
      <c r="K67" s="304"/>
      <c r="L67" s="305"/>
    </row>
    <row r="68" spans="2:12" x14ac:dyDescent="0.25">
      <c r="B68" s="22" t="s">
        <v>31</v>
      </c>
      <c r="C68" s="18">
        <v>45258</v>
      </c>
      <c r="D68" s="303"/>
      <c r="E68" s="304"/>
      <c r="F68" s="304"/>
      <c r="G68" s="304"/>
      <c r="H68" s="304"/>
      <c r="I68" s="304"/>
      <c r="J68" s="304"/>
      <c r="K68" s="304"/>
      <c r="L68" s="305"/>
    </row>
    <row r="69" spans="2:12" x14ac:dyDescent="0.25">
      <c r="B69" s="22" t="s">
        <v>33</v>
      </c>
      <c r="C69" s="18">
        <v>45259</v>
      </c>
      <c r="D69" s="303"/>
      <c r="E69" s="304"/>
      <c r="F69" s="304"/>
      <c r="G69" s="304"/>
      <c r="H69" s="304"/>
      <c r="I69" s="304"/>
      <c r="J69" s="304"/>
      <c r="K69" s="304"/>
      <c r="L69" s="305"/>
    </row>
    <row r="70" spans="2:12" x14ac:dyDescent="0.25">
      <c r="B70" s="17" t="s">
        <v>35</v>
      </c>
      <c r="C70" s="18">
        <v>45260</v>
      </c>
      <c r="D70" s="303"/>
      <c r="E70" s="304"/>
      <c r="F70" s="304"/>
      <c r="G70" s="304"/>
      <c r="H70" s="304"/>
      <c r="I70" s="304"/>
      <c r="J70" s="304"/>
      <c r="K70" s="304"/>
      <c r="L70" s="305"/>
    </row>
    <row r="71" spans="2:12" x14ac:dyDescent="0.25">
      <c r="B71" s="17" t="s">
        <v>37</v>
      </c>
      <c r="C71" s="18">
        <v>45261</v>
      </c>
      <c r="D71" s="303"/>
      <c r="E71" s="304"/>
      <c r="F71" s="304"/>
      <c r="G71" s="304"/>
      <c r="H71" s="304"/>
      <c r="I71" s="304"/>
      <c r="J71" s="304"/>
      <c r="K71" s="304"/>
      <c r="L71" s="305"/>
    </row>
    <row r="72" spans="2:12" x14ac:dyDescent="0.25">
      <c r="B72" s="20" t="s">
        <v>39</v>
      </c>
      <c r="C72" s="21">
        <v>45262</v>
      </c>
      <c r="D72" s="300"/>
      <c r="E72" s="301"/>
      <c r="F72" s="301"/>
      <c r="G72" s="301"/>
      <c r="H72" s="301"/>
      <c r="I72" s="301"/>
      <c r="J72" s="301"/>
      <c r="K72" s="301"/>
      <c r="L72" s="302"/>
    </row>
    <row r="73" spans="2:12" x14ac:dyDescent="0.25">
      <c r="B73" s="20" t="s">
        <v>40</v>
      </c>
      <c r="C73" s="21">
        <v>45263</v>
      </c>
      <c r="D73" s="300"/>
      <c r="E73" s="301"/>
      <c r="F73" s="301"/>
      <c r="G73" s="301"/>
      <c r="H73" s="301"/>
      <c r="I73" s="301"/>
      <c r="J73" s="301"/>
      <c r="K73" s="301"/>
      <c r="L73" s="302"/>
    </row>
    <row r="74" spans="2:12" x14ac:dyDescent="0.25">
      <c r="B74" s="22" t="s">
        <v>29</v>
      </c>
      <c r="C74" s="18">
        <v>45264</v>
      </c>
      <c r="D74" s="84" t="s">
        <v>69</v>
      </c>
      <c r="E74" s="85"/>
      <c r="F74" s="85"/>
      <c r="G74" s="85"/>
      <c r="H74" s="85"/>
      <c r="I74" s="85"/>
      <c r="J74" s="85"/>
      <c r="K74" s="85"/>
      <c r="L74" s="86"/>
    </row>
    <row r="75" spans="2:12" x14ac:dyDescent="0.25">
      <c r="B75" s="22" t="s">
        <v>31</v>
      </c>
      <c r="C75" s="18">
        <v>45265</v>
      </c>
      <c r="D75" s="87"/>
      <c r="E75" s="88"/>
      <c r="F75" s="88"/>
      <c r="G75" s="88"/>
      <c r="H75" s="88"/>
      <c r="I75" s="88"/>
      <c r="J75" s="88"/>
      <c r="K75" s="88"/>
      <c r="L75" s="89"/>
    </row>
    <row r="76" spans="2:12" x14ac:dyDescent="0.25">
      <c r="B76" s="22" t="s">
        <v>33</v>
      </c>
      <c r="C76" s="18">
        <v>45266</v>
      </c>
      <c r="D76" s="87"/>
      <c r="E76" s="88"/>
      <c r="F76" s="88"/>
      <c r="G76" s="88"/>
      <c r="H76" s="88"/>
      <c r="I76" s="88"/>
      <c r="J76" s="88"/>
      <c r="K76" s="88"/>
      <c r="L76" s="89"/>
    </row>
    <row r="77" spans="2:12" x14ac:dyDescent="0.25">
      <c r="B77" s="22" t="s">
        <v>35</v>
      </c>
      <c r="C77" s="18">
        <v>45267</v>
      </c>
      <c r="D77" s="90"/>
      <c r="E77" s="91"/>
      <c r="F77" s="91"/>
      <c r="G77" s="91"/>
      <c r="H77" s="91"/>
      <c r="I77" s="91"/>
      <c r="J77" s="91"/>
      <c r="K77" s="91"/>
      <c r="L77" s="92"/>
    </row>
    <row r="78" spans="2:12" x14ac:dyDescent="0.25">
      <c r="B78" s="20" t="s">
        <v>37</v>
      </c>
      <c r="C78" s="21">
        <v>45268</v>
      </c>
      <c r="D78" s="300"/>
      <c r="E78" s="301"/>
      <c r="F78" s="301"/>
      <c r="G78" s="301"/>
      <c r="H78" s="301"/>
      <c r="I78" s="301"/>
      <c r="J78" s="301"/>
      <c r="K78" s="301"/>
      <c r="L78" s="302"/>
    </row>
    <row r="79" spans="2:12" x14ac:dyDescent="0.25">
      <c r="B79" s="20" t="s">
        <v>39</v>
      </c>
      <c r="C79" s="21">
        <v>45269</v>
      </c>
      <c r="D79" s="300"/>
      <c r="E79" s="301"/>
      <c r="F79" s="301"/>
      <c r="G79" s="301"/>
      <c r="H79" s="301"/>
      <c r="I79" s="301"/>
      <c r="J79" s="301"/>
      <c r="K79" s="301"/>
      <c r="L79" s="302"/>
    </row>
    <row r="80" spans="2:12" x14ac:dyDescent="0.25">
      <c r="B80" s="20" t="s">
        <v>40</v>
      </c>
      <c r="C80" s="21">
        <v>45270</v>
      </c>
      <c r="D80" s="300"/>
      <c r="E80" s="301"/>
      <c r="F80" s="301"/>
      <c r="G80" s="301"/>
      <c r="H80" s="301"/>
      <c r="I80" s="301"/>
      <c r="J80" s="301"/>
      <c r="K80" s="301"/>
      <c r="L80" s="302"/>
    </row>
    <row r="81" spans="2:12" x14ac:dyDescent="0.25">
      <c r="B81" s="17" t="s">
        <v>29</v>
      </c>
      <c r="C81" s="18">
        <v>45271</v>
      </c>
      <c r="D81" s="303" t="s">
        <v>69</v>
      </c>
      <c r="E81" s="304"/>
      <c r="F81" s="304"/>
      <c r="G81" s="304"/>
      <c r="H81" s="304"/>
      <c r="I81" s="304"/>
      <c r="J81" s="304"/>
      <c r="K81" s="304"/>
      <c r="L81" s="305"/>
    </row>
    <row r="82" spans="2:12" x14ac:dyDescent="0.25">
      <c r="B82" s="17" t="s">
        <v>31</v>
      </c>
      <c r="C82" s="18">
        <v>45272</v>
      </c>
      <c r="D82" s="303"/>
      <c r="E82" s="304"/>
      <c r="F82" s="304"/>
      <c r="G82" s="304"/>
      <c r="H82" s="304"/>
      <c r="I82" s="304"/>
      <c r="J82" s="304"/>
      <c r="K82" s="304"/>
      <c r="L82" s="305"/>
    </row>
    <row r="83" spans="2:12" x14ac:dyDescent="0.25">
      <c r="B83" s="22" t="s">
        <v>33</v>
      </c>
      <c r="C83" s="18">
        <v>45273</v>
      </c>
      <c r="D83" s="303"/>
      <c r="E83" s="304"/>
      <c r="F83" s="304"/>
      <c r="G83" s="304"/>
      <c r="H83" s="304"/>
      <c r="I83" s="304"/>
      <c r="J83" s="304"/>
      <c r="K83" s="304"/>
      <c r="L83" s="305"/>
    </row>
    <row r="84" spans="2:12" x14ac:dyDescent="0.25">
      <c r="B84" s="17" t="s">
        <v>35</v>
      </c>
      <c r="C84" s="18">
        <v>45274</v>
      </c>
      <c r="D84" s="303"/>
      <c r="E84" s="304"/>
      <c r="F84" s="304"/>
      <c r="G84" s="304"/>
      <c r="H84" s="304"/>
      <c r="I84" s="304"/>
      <c r="J84" s="304"/>
      <c r="K84" s="304"/>
      <c r="L84" s="305"/>
    </row>
    <row r="85" spans="2:12" x14ac:dyDescent="0.25">
      <c r="B85" s="17" t="s">
        <v>37</v>
      </c>
      <c r="C85" s="18">
        <v>45275</v>
      </c>
      <c r="D85" s="303"/>
      <c r="E85" s="304"/>
      <c r="F85" s="304"/>
      <c r="G85" s="304"/>
      <c r="H85" s="304"/>
      <c r="I85" s="304"/>
      <c r="J85" s="304"/>
      <c r="K85" s="304"/>
      <c r="L85" s="305"/>
    </row>
    <row r="86" spans="2:12" x14ac:dyDescent="0.25">
      <c r="B86" s="20" t="s">
        <v>39</v>
      </c>
      <c r="C86" s="21">
        <v>45276</v>
      </c>
      <c r="D86" s="300"/>
      <c r="E86" s="301"/>
      <c r="F86" s="301"/>
      <c r="G86" s="301"/>
      <c r="H86" s="301"/>
      <c r="I86" s="301"/>
      <c r="J86" s="301"/>
      <c r="K86" s="301"/>
      <c r="L86" s="302"/>
    </row>
    <row r="87" spans="2:12" x14ac:dyDescent="0.25">
      <c r="B87" s="20" t="s">
        <v>40</v>
      </c>
      <c r="C87" s="21">
        <v>45277</v>
      </c>
      <c r="D87" s="300"/>
      <c r="E87" s="301"/>
      <c r="F87" s="301"/>
      <c r="G87" s="301"/>
      <c r="H87" s="301"/>
      <c r="I87" s="301"/>
      <c r="J87" s="301"/>
      <c r="K87" s="301"/>
      <c r="L87" s="302"/>
    </row>
    <row r="88" spans="2:12" x14ac:dyDescent="0.25">
      <c r="B88" s="20" t="s">
        <v>29</v>
      </c>
      <c r="C88" s="21">
        <v>45278</v>
      </c>
      <c r="D88" s="141" t="s">
        <v>96</v>
      </c>
      <c r="E88" s="142"/>
      <c r="F88" s="142"/>
      <c r="G88" s="142"/>
      <c r="H88" s="142"/>
      <c r="I88" s="142"/>
      <c r="J88" s="142"/>
      <c r="K88" s="142"/>
      <c r="L88" s="143"/>
    </row>
    <row r="89" spans="2:12" x14ac:dyDescent="0.25">
      <c r="B89" s="20" t="s">
        <v>31</v>
      </c>
      <c r="C89" s="21">
        <v>45300</v>
      </c>
      <c r="D89" s="141"/>
      <c r="E89" s="142"/>
      <c r="F89" s="142"/>
      <c r="G89" s="142"/>
      <c r="H89" s="142"/>
      <c r="I89" s="142"/>
      <c r="J89" s="142"/>
      <c r="K89" s="142"/>
      <c r="L89" s="143"/>
    </row>
    <row r="90" spans="2:12" x14ac:dyDescent="0.25">
      <c r="B90" s="17" t="s">
        <v>33</v>
      </c>
      <c r="C90" s="18">
        <v>45301</v>
      </c>
      <c r="D90" s="84" t="s">
        <v>69</v>
      </c>
      <c r="E90" s="85"/>
      <c r="F90" s="85"/>
      <c r="G90" s="85"/>
      <c r="H90" s="85"/>
      <c r="I90" s="85"/>
      <c r="J90" s="85"/>
      <c r="K90" s="85"/>
      <c r="L90" s="86"/>
    </row>
    <row r="91" spans="2:12" x14ac:dyDescent="0.25">
      <c r="B91" s="17" t="s">
        <v>35</v>
      </c>
      <c r="C91" s="18">
        <v>45302</v>
      </c>
      <c r="D91" s="87"/>
      <c r="E91" s="88"/>
      <c r="F91" s="88"/>
      <c r="G91" s="88"/>
      <c r="H91" s="88"/>
      <c r="I91" s="88"/>
      <c r="J91" s="88"/>
      <c r="K91" s="88"/>
      <c r="L91" s="89"/>
    </row>
    <row r="92" spans="2:12" x14ac:dyDescent="0.25">
      <c r="B92" s="17" t="s">
        <v>37</v>
      </c>
      <c r="C92" s="18">
        <v>45303</v>
      </c>
      <c r="D92" s="90"/>
      <c r="E92" s="91"/>
      <c r="F92" s="91"/>
      <c r="G92" s="91"/>
      <c r="H92" s="91"/>
      <c r="I92" s="91"/>
      <c r="J92" s="91"/>
      <c r="K92" s="91"/>
      <c r="L92" s="92"/>
    </row>
    <row r="93" spans="2:12" x14ac:dyDescent="0.25">
      <c r="B93" s="20" t="s">
        <v>39</v>
      </c>
      <c r="C93" s="21">
        <v>45304</v>
      </c>
      <c r="D93" s="300"/>
      <c r="E93" s="301"/>
      <c r="F93" s="301"/>
      <c r="G93" s="301"/>
      <c r="H93" s="301"/>
      <c r="I93" s="301"/>
      <c r="J93" s="301"/>
      <c r="K93" s="301"/>
      <c r="L93" s="302"/>
    </row>
    <row r="94" spans="2:12" x14ac:dyDescent="0.25">
      <c r="B94" s="20" t="s">
        <v>40</v>
      </c>
      <c r="C94" s="21">
        <v>45305</v>
      </c>
      <c r="D94" s="300"/>
      <c r="E94" s="301"/>
      <c r="F94" s="301"/>
      <c r="G94" s="301"/>
      <c r="H94" s="301"/>
      <c r="I94" s="301"/>
      <c r="J94" s="301"/>
      <c r="K94" s="301"/>
      <c r="L94" s="302"/>
    </row>
    <row r="95" spans="2:12" x14ac:dyDescent="0.25">
      <c r="B95" s="17" t="s">
        <v>29</v>
      </c>
      <c r="C95" s="18">
        <v>45306</v>
      </c>
      <c r="D95" s="84" t="s">
        <v>69</v>
      </c>
      <c r="E95" s="85"/>
      <c r="F95" s="85"/>
      <c r="G95" s="85"/>
      <c r="H95" s="85"/>
      <c r="I95" s="85"/>
      <c r="J95" s="85"/>
      <c r="K95" s="85"/>
      <c r="L95" s="86"/>
    </row>
    <row r="96" spans="2:12" x14ac:dyDescent="0.25">
      <c r="B96" s="17" t="s">
        <v>31</v>
      </c>
      <c r="C96" s="18">
        <v>45307</v>
      </c>
      <c r="D96" s="87"/>
      <c r="E96" s="88"/>
      <c r="F96" s="88"/>
      <c r="G96" s="88"/>
      <c r="H96" s="88"/>
      <c r="I96" s="88"/>
      <c r="J96" s="88"/>
      <c r="K96" s="88"/>
      <c r="L96" s="89"/>
    </row>
    <row r="97" spans="2:12" x14ac:dyDescent="0.25">
      <c r="B97" s="17" t="s">
        <v>33</v>
      </c>
      <c r="C97" s="18">
        <v>45308</v>
      </c>
      <c r="D97" s="87"/>
      <c r="E97" s="88"/>
      <c r="F97" s="88"/>
      <c r="G97" s="88"/>
      <c r="H97" s="88"/>
      <c r="I97" s="88"/>
      <c r="J97" s="88"/>
      <c r="K97" s="88"/>
      <c r="L97" s="89"/>
    </row>
    <row r="98" spans="2:12" x14ac:dyDescent="0.25">
      <c r="B98" s="17" t="s">
        <v>35</v>
      </c>
      <c r="C98" s="18">
        <v>45309</v>
      </c>
      <c r="D98" s="87"/>
      <c r="E98" s="88"/>
      <c r="F98" s="88"/>
      <c r="G98" s="88"/>
      <c r="H98" s="88"/>
      <c r="I98" s="88"/>
      <c r="J98" s="88"/>
      <c r="K98" s="88"/>
      <c r="L98" s="89"/>
    </row>
    <row r="99" spans="2:12" ht="15.75" thickBot="1" x14ac:dyDescent="0.3">
      <c r="B99" s="217" t="s">
        <v>37</v>
      </c>
      <c r="C99" s="218">
        <v>45310</v>
      </c>
      <c r="D99" s="151"/>
      <c r="E99" s="152"/>
      <c r="F99" s="152"/>
      <c r="G99" s="152"/>
      <c r="H99" s="152"/>
      <c r="I99" s="152"/>
      <c r="J99" s="152"/>
      <c r="K99" s="152"/>
      <c r="L99" s="153"/>
    </row>
    <row r="100" spans="2:12" x14ac:dyDescent="0.25">
      <c r="B100" s="236" t="s">
        <v>47</v>
      </c>
      <c r="C100" s="237"/>
      <c r="D100" s="238"/>
      <c r="E100" s="238"/>
      <c r="F100" s="238"/>
      <c r="G100" s="238"/>
      <c r="H100" s="238"/>
      <c r="I100" s="238"/>
      <c r="J100" s="238"/>
      <c r="K100" s="238"/>
      <c r="L100" s="239"/>
    </row>
    <row r="101" spans="2:12" ht="15.75" thickBot="1" x14ac:dyDescent="0.3">
      <c r="B101" s="240"/>
      <c r="C101" s="241"/>
      <c r="D101" s="241"/>
      <c r="E101" s="241"/>
      <c r="F101" s="241"/>
      <c r="G101" s="241"/>
      <c r="H101" s="241"/>
      <c r="I101" s="241"/>
      <c r="J101" s="241"/>
      <c r="K101" s="241"/>
      <c r="L101" s="242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2:1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2:1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2:1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2:1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2:1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2:1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2:1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2:1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2:1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2:12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2:12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2:12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2:12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2:12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2:12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2:12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2:12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2:12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2:12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2:12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2:12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2:12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2:12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2:12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2:12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2:12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2:12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2:12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2:12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2:12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2:12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2:12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2:12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2:12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2:12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2:12" x14ac:dyDescent="0.25">
      <c r="B911" s="43"/>
      <c r="C911" s="43"/>
      <c r="D911" s="43"/>
      <c r="E911" s="43"/>
      <c r="F911" s="43"/>
      <c r="G911" s="43"/>
      <c r="H911" s="43"/>
      <c r="I911" s="43"/>
      <c r="J911" s="44"/>
      <c r="K911" s="44"/>
      <c r="L911" s="44"/>
    </row>
    <row r="922" spans="13:17" x14ac:dyDescent="0.25">
      <c r="M922" s="33"/>
      <c r="N922" s="335"/>
      <c r="O922" s="1"/>
      <c r="P922" s="1"/>
      <c r="Q922" s="1"/>
    </row>
    <row r="923" spans="13:17" x14ac:dyDescent="0.25">
      <c r="M923" s="33"/>
      <c r="N923" s="335"/>
      <c r="O923" s="1"/>
      <c r="P923" s="1"/>
      <c r="Q923" s="1"/>
    </row>
    <row r="924" spans="13:17" x14ac:dyDescent="0.25">
      <c r="M924" s="33"/>
      <c r="N924" s="335"/>
      <c r="O924" s="1"/>
      <c r="P924" s="1"/>
      <c r="Q924" s="1"/>
    </row>
    <row r="925" spans="13:17" x14ac:dyDescent="0.25">
      <c r="M925" s="33"/>
      <c r="N925" s="335"/>
      <c r="O925" s="1"/>
      <c r="P925" s="1"/>
      <c r="Q925" s="1"/>
    </row>
    <row r="926" spans="13:17" x14ac:dyDescent="0.25">
      <c r="M926" s="33"/>
      <c r="N926" s="335"/>
      <c r="O926" s="1"/>
      <c r="P926" s="1"/>
      <c r="Q926" s="1"/>
    </row>
    <row r="927" spans="13:17" x14ac:dyDescent="0.25">
      <c r="M927" s="33"/>
      <c r="N927" s="335"/>
      <c r="O927" s="1"/>
      <c r="P927" s="1"/>
      <c r="Q927" s="1"/>
    </row>
    <row r="928" spans="13:17" x14ac:dyDescent="0.25">
      <c r="M928" s="33"/>
      <c r="N928" s="335"/>
      <c r="O928" s="1"/>
      <c r="P928" s="1"/>
      <c r="Q928" s="1"/>
    </row>
    <row r="929" spans="13:17" x14ac:dyDescent="0.25">
      <c r="M929" s="33"/>
      <c r="N929" s="335"/>
      <c r="O929" s="1"/>
      <c r="P929" s="1"/>
      <c r="Q929" s="1"/>
    </row>
    <row r="930" spans="13:17" x14ac:dyDescent="0.25">
      <c r="M930" s="33"/>
      <c r="N930" s="335"/>
      <c r="O930" s="1"/>
      <c r="P930" s="1"/>
      <c r="Q930" s="1"/>
    </row>
    <row r="931" spans="13:17" x14ac:dyDescent="0.25">
      <c r="M931" s="33"/>
      <c r="N931" s="335"/>
      <c r="O931" s="1"/>
      <c r="P931" s="1"/>
      <c r="Q931" s="1"/>
    </row>
    <row r="932" spans="13:17" x14ac:dyDescent="0.25">
      <c r="M932" s="33"/>
      <c r="N932" s="335"/>
      <c r="O932" s="1"/>
      <c r="P932" s="1"/>
      <c r="Q932" s="1"/>
    </row>
    <row r="933" spans="13:17" x14ac:dyDescent="0.25">
      <c r="M933" s="33"/>
      <c r="N933" s="335"/>
      <c r="O933" s="1"/>
      <c r="P933" s="1"/>
      <c r="Q933" s="1"/>
    </row>
    <row r="934" spans="13:17" x14ac:dyDescent="0.25">
      <c r="M934" s="33"/>
      <c r="N934" s="335"/>
      <c r="O934" s="1"/>
      <c r="P934" s="1"/>
      <c r="Q934" s="1"/>
    </row>
    <row r="935" spans="13:17" x14ac:dyDescent="0.25">
      <c r="M935" s="33"/>
      <c r="N935" s="335"/>
      <c r="O935" s="1"/>
      <c r="P935" s="1"/>
      <c r="Q935" s="1"/>
    </row>
    <row r="936" spans="13:17" x14ac:dyDescent="0.25">
      <c r="M936" s="33"/>
      <c r="N936" s="335"/>
      <c r="O936" s="1"/>
      <c r="P936" s="1"/>
      <c r="Q936" s="1"/>
    </row>
    <row r="937" spans="13:17" x14ac:dyDescent="0.25">
      <c r="M937" s="33"/>
      <c r="N937" s="335"/>
      <c r="O937" s="1"/>
      <c r="P937" s="1"/>
      <c r="Q937" s="1"/>
    </row>
    <row r="938" spans="13:17" x14ac:dyDescent="0.25">
      <c r="M938" s="33"/>
      <c r="N938" s="335"/>
      <c r="O938" s="1"/>
      <c r="P938" s="1"/>
      <c r="Q938" s="1"/>
    </row>
    <row r="939" spans="13:17" x14ac:dyDescent="0.25">
      <c r="M939" s="33"/>
      <c r="N939" s="335"/>
      <c r="O939" s="1"/>
      <c r="P939" s="1"/>
      <c r="Q939" s="1"/>
    </row>
    <row r="940" spans="13:17" x14ac:dyDescent="0.25">
      <c r="M940" s="33"/>
      <c r="N940" s="335"/>
      <c r="O940" s="1"/>
      <c r="P940" s="1"/>
      <c r="Q940" s="1"/>
    </row>
    <row r="941" spans="13:17" x14ac:dyDescent="0.25">
      <c r="M941" s="33"/>
      <c r="N941" s="335"/>
      <c r="O941" s="1"/>
      <c r="P941" s="1"/>
      <c r="Q941" s="1"/>
    </row>
    <row r="942" spans="13:17" x14ac:dyDescent="0.25">
      <c r="M942" s="33"/>
      <c r="N942" s="335"/>
      <c r="O942" s="1"/>
      <c r="P942" s="1"/>
      <c r="Q942" s="1"/>
    </row>
    <row r="943" spans="13:17" x14ac:dyDescent="0.25">
      <c r="M943" s="33"/>
      <c r="N943" s="335"/>
      <c r="O943" s="1"/>
      <c r="P943" s="1"/>
      <c r="Q943" s="1"/>
    </row>
    <row r="944" spans="13:17" x14ac:dyDescent="0.25">
      <c r="M944" s="33"/>
      <c r="N944" s="335"/>
      <c r="O944" s="1"/>
      <c r="P944" s="1"/>
      <c r="Q944" s="1"/>
    </row>
    <row r="945" spans="13:17" x14ac:dyDescent="0.25">
      <c r="M945" s="33"/>
      <c r="N945" s="335"/>
      <c r="O945" s="1"/>
      <c r="P945" s="1"/>
      <c r="Q945" s="1"/>
    </row>
    <row r="946" spans="13:17" x14ac:dyDescent="0.25">
      <c r="M946" s="33"/>
      <c r="N946" s="335"/>
      <c r="O946" s="1"/>
      <c r="P946" s="1"/>
      <c r="Q946" s="1"/>
    </row>
    <row r="947" spans="13:17" x14ac:dyDescent="0.25">
      <c r="M947" s="33"/>
      <c r="N947" s="335"/>
      <c r="O947" s="1"/>
      <c r="P947" s="1"/>
      <c r="Q947" s="1"/>
    </row>
    <row r="948" spans="13:17" x14ac:dyDescent="0.25">
      <c r="M948" s="33"/>
      <c r="N948" s="335"/>
      <c r="O948" s="1"/>
      <c r="P948" s="1"/>
      <c r="Q948" s="1"/>
    </row>
    <row r="949" spans="13:17" x14ac:dyDescent="0.25">
      <c r="M949" s="33"/>
      <c r="N949" s="335"/>
      <c r="O949" s="1"/>
      <c r="P949" s="1"/>
      <c r="Q949" s="1"/>
    </row>
    <row r="950" spans="13:17" x14ac:dyDescent="0.25">
      <c r="M950" s="33"/>
      <c r="N950" s="335"/>
      <c r="O950" s="1"/>
      <c r="P950" s="1"/>
      <c r="Q950" s="1"/>
    </row>
    <row r="951" spans="13:17" x14ac:dyDescent="0.25">
      <c r="M951" s="33"/>
      <c r="N951" s="335"/>
      <c r="O951" s="1"/>
      <c r="P951" s="1"/>
      <c r="Q951" s="1"/>
    </row>
    <row r="952" spans="13:17" x14ac:dyDescent="0.25">
      <c r="M952" s="33"/>
      <c r="N952" s="335"/>
      <c r="O952" s="1"/>
      <c r="P952" s="1"/>
      <c r="Q952" s="1"/>
    </row>
    <row r="953" spans="13:17" x14ac:dyDescent="0.25">
      <c r="M953" s="33"/>
      <c r="N953" s="335"/>
      <c r="O953" s="1"/>
      <c r="P953" s="1"/>
      <c r="Q953" s="1"/>
    </row>
    <row r="954" spans="13:17" x14ac:dyDescent="0.25">
      <c r="M954" s="33"/>
      <c r="N954" s="335"/>
      <c r="O954" s="1"/>
      <c r="P954" s="1"/>
      <c r="Q954" s="1"/>
    </row>
    <row r="955" spans="13:17" x14ac:dyDescent="0.25">
      <c r="M955" s="33"/>
      <c r="N955" s="335"/>
      <c r="O955" s="1"/>
      <c r="P955" s="1"/>
      <c r="Q955" s="1"/>
    </row>
    <row r="956" spans="13:17" x14ac:dyDescent="0.25">
      <c r="M956" s="33"/>
      <c r="N956" s="335"/>
      <c r="O956" s="1"/>
      <c r="P956" s="1"/>
      <c r="Q956" s="1"/>
    </row>
    <row r="957" spans="13:17" x14ac:dyDescent="0.25">
      <c r="M957" s="33"/>
      <c r="N957" s="335"/>
      <c r="O957" s="1"/>
      <c r="P957" s="1"/>
      <c r="Q957" s="1"/>
    </row>
    <row r="958" spans="13:17" x14ac:dyDescent="0.25">
      <c r="M958" s="33"/>
      <c r="N958" s="335"/>
      <c r="O958" s="1"/>
      <c r="P958" s="1"/>
      <c r="Q958" s="1"/>
    </row>
    <row r="959" spans="13:17" x14ac:dyDescent="0.25">
      <c r="M959" s="33"/>
      <c r="N959" s="335"/>
      <c r="O959" s="1"/>
      <c r="P959" s="1"/>
      <c r="Q959" s="1"/>
    </row>
    <row r="960" spans="13:17" x14ac:dyDescent="0.25">
      <c r="M960" s="33"/>
      <c r="N960" s="335"/>
      <c r="O960" s="1"/>
      <c r="P960" s="1"/>
      <c r="Q960" s="1"/>
    </row>
    <row r="961" spans="13:17" x14ac:dyDescent="0.25">
      <c r="M961" s="33"/>
      <c r="N961" s="335"/>
      <c r="O961" s="1"/>
      <c r="P961" s="1"/>
      <c r="Q961" s="1"/>
    </row>
    <row r="962" spans="13:17" x14ac:dyDescent="0.25">
      <c r="M962" s="33"/>
      <c r="N962" s="335"/>
      <c r="O962" s="1"/>
      <c r="P962" s="1"/>
      <c r="Q962" s="1"/>
    </row>
    <row r="963" spans="13:17" x14ac:dyDescent="0.25">
      <c r="M963" s="33"/>
      <c r="N963" s="335"/>
      <c r="O963" s="1"/>
      <c r="P963" s="1"/>
      <c r="Q963" s="1"/>
    </row>
    <row r="964" spans="13:17" x14ac:dyDescent="0.25">
      <c r="M964" s="33"/>
      <c r="N964" s="335"/>
      <c r="O964" s="1"/>
      <c r="P964" s="1"/>
      <c r="Q964" s="1"/>
    </row>
    <row r="965" spans="13:17" x14ac:dyDescent="0.25">
      <c r="M965" s="33"/>
      <c r="N965" s="335"/>
      <c r="O965" s="1"/>
      <c r="P965" s="1"/>
      <c r="Q965" s="1"/>
    </row>
    <row r="966" spans="13:17" x14ac:dyDescent="0.25">
      <c r="M966" s="33"/>
      <c r="N966" s="335"/>
      <c r="O966" s="1"/>
      <c r="P966" s="1"/>
      <c r="Q966" s="1"/>
    </row>
    <row r="967" spans="13:17" x14ac:dyDescent="0.25">
      <c r="M967" s="33"/>
      <c r="N967" s="335"/>
      <c r="O967" s="1"/>
      <c r="P967" s="1"/>
      <c r="Q967" s="1"/>
    </row>
    <row r="968" spans="13:17" x14ac:dyDescent="0.25">
      <c r="M968" s="33"/>
      <c r="N968" s="335"/>
      <c r="O968" s="1"/>
      <c r="P968" s="1"/>
      <c r="Q968" s="1"/>
    </row>
    <row r="969" spans="13:17" x14ac:dyDescent="0.25">
      <c r="M969" s="33"/>
      <c r="N969" s="335"/>
      <c r="O969" s="1"/>
      <c r="P969" s="1"/>
      <c r="Q969" s="1"/>
    </row>
    <row r="970" spans="13:17" x14ac:dyDescent="0.25">
      <c r="M970" s="33"/>
      <c r="N970" s="335"/>
      <c r="O970" s="1"/>
      <c r="P970" s="1"/>
      <c r="Q970" s="1"/>
    </row>
    <row r="971" spans="13:17" x14ac:dyDescent="0.25">
      <c r="M971" s="33"/>
      <c r="N971" s="335"/>
      <c r="O971" s="1"/>
      <c r="P971" s="1"/>
      <c r="Q971" s="1"/>
    </row>
    <row r="972" spans="13:17" x14ac:dyDescent="0.25">
      <c r="M972" s="33"/>
      <c r="N972" s="335"/>
      <c r="O972" s="1"/>
      <c r="P972" s="1"/>
      <c r="Q972" s="1"/>
    </row>
    <row r="973" spans="13:17" x14ac:dyDescent="0.25">
      <c r="M973" s="33"/>
      <c r="N973" s="335"/>
      <c r="O973" s="1"/>
      <c r="P973" s="1"/>
      <c r="Q973" s="1"/>
    </row>
    <row r="974" spans="13:17" x14ac:dyDescent="0.25">
      <c r="M974" s="33"/>
      <c r="N974" s="335"/>
      <c r="O974" s="1"/>
      <c r="P974" s="1"/>
      <c r="Q974" s="1"/>
    </row>
    <row r="975" spans="13:17" x14ac:dyDescent="0.25">
      <c r="M975" s="33"/>
      <c r="N975" s="335"/>
      <c r="O975" s="1"/>
      <c r="P975" s="1"/>
      <c r="Q975" s="1"/>
    </row>
    <row r="976" spans="13:17" x14ac:dyDescent="0.25">
      <c r="M976" s="33"/>
      <c r="N976" s="335"/>
      <c r="O976" s="1"/>
      <c r="P976" s="1"/>
      <c r="Q976" s="1"/>
    </row>
    <row r="977" spans="13:17" x14ac:dyDescent="0.25">
      <c r="M977" s="33"/>
      <c r="N977" s="335"/>
      <c r="O977" s="1"/>
      <c r="P977" s="1"/>
      <c r="Q977" s="1"/>
    </row>
    <row r="978" spans="13:17" x14ac:dyDescent="0.25">
      <c r="M978" s="33"/>
      <c r="N978" s="335"/>
      <c r="O978" s="1"/>
      <c r="P978" s="1"/>
      <c r="Q978" s="1"/>
    </row>
    <row r="979" spans="13:17" x14ac:dyDescent="0.25">
      <c r="M979" s="33"/>
      <c r="N979" s="335"/>
      <c r="O979" s="1"/>
      <c r="P979" s="1"/>
      <c r="Q979" s="1"/>
    </row>
    <row r="980" spans="13:17" x14ac:dyDescent="0.25">
      <c r="M980" s="33"/>
      <c r="N980" s="335"/>
      <c r="O980" s="1"/>
      <c r="P980" s="1"/>
      <c r="Q980" s="1"/>
    </row>
    <row r="981" spans="13:17" x14ac:dyDescent="0.25">
      <c r="M981" s="33"/>
      <c r="N981" s="335"/>
      <c r="O981" s="1"/>
      <c r="P981" s="1"/>
      <c r="Q981" s="1"/>
    </row>
    <row r="982" spans="13:17" x14ac:dyDescent="0.25">
      <c r="M982" s="33"/>
      <c r="N982" s="335"/>
      <c r="O982" s="1"/>
      <c r="P982" s="1"/>
      <c r="Q982" s="1"/>
    </row>
    <row r="983" spans="13:17" x14ac:dyDescent="0.25">
      <c r="M983" s="33"/>
      <c r="N983" s="335"/>
      <c r="O983" s="1"/>
      <c r="P983" s="1"/>
      <c r="Q983" s="1"/>
    </row>
    <row r="984" spans="13:17" x14ac:dyDescent="0.25">
      <c r="M984" s="33"/>
      <c r="N984" s="335"/>
      <c r="O984" s="1"/>
      <c r="P984" s="1"/>
      <c r="Q984" s="1"/>
    </row>
    <row r="985" spans="13:17" x14ac:dyDescent="0.25">
      <c r="M985" s="33"/>
      <c r="N985" s="335"/>
      <c r="O985" s="1"/>
      <c r="P985" s="1"/>
      <c r="Q985" s="1"/>
    </row>
    <row r="986" spans="13:17" x14ac:dyDescent="0.25">
      <c r="M986" s="33"/>
      <c r="N986" s="335"/>
      <c r="O986" s="1"/>
      <c r="P986" s="1"/>
      <c r="Q986" s="1"/>
    </row>
    <row r="987" spans="13:17" x14ac:dyDescent="0.25">
      <c r="M987" s="33"/>
      <c r="N987" s="335"/>
      <c r="O987" s="1"/>
      <c r="P987" s="1"/>
      <c r="Q987" s="1"/>
    </row>
    <row r="988" spans="13:17" x14ac:dyDescent="0.25">
      <c r="M988" s="33"/>
      <c r="N988" s="335"/>
      <c r="O988" s="1"/>
      <c r="P988" s="1"/>
      <c r="Q988" s="1"/>
    </row>
    <row r="989" spans="13:17" x14ac:dyDescent="0.25">
      <c r="M989" s="33"/>
      <c r="N989" s="335"/>
      <c r="O989" s="1"/>
      <c r="P989" s="1"/>
      <c r="Q989" s="1"/>
    </row>
    <row r="990" spans="13:17" x14ac:dyDescent="0.25">
      <c r="M990" s="33"/>
      <c r="N990" s="335"/>
      <c r="O990" s="1"/>
      <c r="P990" s="1"/>
      <c r="Q990" s="1"/>
    </row>
    <row r="991" spans="13:17" x14ac:dyDescent="0.25">
      <c r="M991" s="33"/>
      <c r="N991" s="335"/>
      <c r="O991" s="1"/>
      <c r="P991" s="1"/>
      <c r="Q991" s="1"/>
    </row>
    <row r="992" spans="13:17" x14ac:dyDescent="0.25">
      <c r="M992" s="33"/>
      <c r="N992" s="335"/>
      <c r="O992" s="1"/>
      <c r="P992" s="1"/>
      <c r="Q992" s="1"/>
    </row>
    <row r="993" spans="13:17" x14ac:dyDescent="0.25">
      <c r="M993" s="33"/>
      <c r="N993" s="335"/>
      <c r="O993" s="1"/>
      <c r="P993" s="1"/>
      <c r="Q993" s="1"/>
    </row>
    <row r="994" spans="13:17" x14ac:dyDescent="0.25">
      <c r="M994" s="33"/>
      <c r="N994" s="335"/>
      <c r="O994" s="1"/>
      <c r="P994" s="1"/>
      <c r="Q994" s="1"/>
    </row>
    <row r="995" spans="13:17" x14ac:dyDescent="0.25">
      <c r="M995" s="33"/>
      <c r="N995" s="335"/>
      <c r="O995" s="1"/>
      <c r="P995" s="1"/>
      <c r="Q995" s="1"/>
    </row>
    <row r="996" spans="13:17" x14ac:dyDescent="0.25">
      <c r="M996" s="33"/>
      <c r="N996" s="335"/>
      <c r="O996" s="1"/>
      <c r="P996" s="1"/>
      <c r="Q996" s="1"/>
    </row>
    <row r="997" spans="13:17" x14ac:dyDescent="0.25">
      <c r="M997" s="33"/>
      <c r="N997" s="335"/>
      <c r="O997" s="1"/>
      <c r="P997" s="1"/>
      <c r="Q997" s="1"/>
    </row>
    <row r="998" spans="13:17" x14ac:dyDescent="0.25">
      <c r="M998" s="33"/>
      <c r="N998" s="335"/>
      <c r="O998" s="1"/>
      <c r="P998" s="1"/>
      <c r="Q998" s="1"/>
    </row>
    <row r="999" spans="13:17" x14ac:dyDescent="0.25">
      <c r="M999" s="33"/>
      <c r="N999" s="335"/>
      <c r="O999" s="1"/>
      <c r="P999" s="1"/>
      <c r="Q999" s="1"/>
    </row>
    <row r="1000" spans="13:17" x14ac:dyDescent="0.25">
      <c r="M1000" s="33"/>
      <c r="N1000" s="335"/>
      <c r="O1000" s="1"/>
      <c r="P1000" s="1"/>
      <c r="Q1000" s="1"/>
    </row>
    <row r="1001" spans="13:17" x14ac:dyDescent="0.25">
      <c r="M1001" s="33"/>
      <c r="N1001" s="335"/>
      <c r="O1001" s="1"/>
      <c r="P1001" s="1"/>
      <c r="Q1001" s="1"/>
    </row>
    <row r="1002" spans="13:17" x14ac:dyDescent="0.25">
      <c r="M1002" s="33"/>
      <c r="N1002" s="335"/>
      <c r="O1002" s="1"/>
      <c r="P1002" s="1"/>
      <c r="Q1002" s="1"/>
    </row>
    <row r="1003" spans="13:17" x14ac:dyDescent="0.25">
      <c r="M1003" s="33"/>
      <c r="N1003" s="335"/>
      <c r="O1003" s="1"/>
      <c r="P1003" s="1"/>
      <c r="Q1003" s="1"/>
    </row>
    <row r="1004" spans="13:17" x14ac:dyDescent="0.25">
      <c r="M1004" s="33"/>
      <c r="N1004" s="335"/>
      <c r="O1004" s="1"/>
      <c r="P1004" s="1"/>
      <c r="Q1004" s="1"/>
    </row>
    <row r="1005" spans="13:17" x14ac:dyDescent="0.25">
      <c r="M1005" s="33"/>
      <c r="N1005" s="335"/>
      <c r="O1005" s="1"/>
      <c r="P1005" s="1"/>
      <c r="Q1005" s="1"/>
    </row>
    <row r="1006" spans="13:17" x14ac:dyDescent="0.25">
      <c r="M1006" s="33"/>
      <c r="N1006" s="335"/>
      <c r="O1006" s="1"/>
      <c r="P1006" s="1"/>
      <c r="Q1006" s="1"/>
    </row>
    <row r="1007" spans="13:17" x14ac:dyDescent="0.25">
      <c r="M1007" s="33"/>
      <c r="N1007" s="335"/>
      <c r="O1007" s="1"/>
      <c r="P1007" s="1"/>
      <c r="Q1007" s="1"/>
    </row>
    <row r="1008" spans="13:17" x14ac:dyDescent="0.25">
      <c r="M1008" s="33"/>
      <c r="N1008" s="335"/>
      <c r="O1008" s="1"/>
      <c r="P1008" s="1"/>
      <c r="Q1008" s="1"/>
    </row>
    <row r="1009" spans="13:17" x14ac:dyDescent="0.25">
      <c r="M1009" s="33"/>
      <c r="N1009" s="335"/>
      <c r="O1009" s="1"/>
      <c r="P1009" s="1"/>
      <c r="Q1009" s="1"/>
    </row>
    <row r="1010" spans="13:17" x14ac:dyDescent="0.25">
      <c r="M1010" s="33"/>
      <c r="N1010" s="335"/>
      <c r="O1010" s="1"/>
      <c r="P1010" s="1"/>
      <c r="Q1010" s="1"/>
    </row>
    <row r="1011" spans="13:17" x14ac:dyDescent="0.25">
      <c r="M1011" s="33"/>
      <c r="N1011" s="335"/>
      <c r="O1011" s="1"/>
      <c r="P1011" s="1"/>
      <c r="Q1011" s="1"/>
    </row>
    <row r="1012" spans="13:17" x14ac:dyDescent="0.25">
      <c r="M1012" s="33"/>
      <c r="N1012" s="335"/>
      <c r="O1012" s="1"/>
      <c r="P1012" s="1"/>
      <c r="Q1012" s="1"/>
    </row>
    <row r="1013" spans="13:17" x14ac:dyDescent="0.25">
      <c r="M1013" s="33"/>
      <c r="N1013" s="335"/>
      <c r="O1013" s="1"/>
      <c r="P1013" s="1"/>
      <c r="Q1013" s="1"/>
    </row>
    <row r="1014" spans="13:17" x14ac:dyDescent="0.25">
      <c r="M1014" s="33"/>
      <c r="N1014" s="335"/>
      <c r="O1014" s="1"/>
      <c r="P1014" s="1"/>
      <c r="Q1014" s="1"/>
    </row>
    <row r="1015" spans="13:17" x14ac:dyDescent="0.25">
      <c r="M1015" s="33"/>
      <c r="N1015" s="335"/>
      <c r="O1015" s="1"/>
      <c r="P1015" s="1"/>
      <c r="Q1015" s="1"/>
    </row>
    <row r="1016" spans="13:17" x14ac:dyDescent="0.25">
      <c r="M1016" s="33"/>
      <c r="N1016" s="335"/>
      <c r="O1016" s="1"/>
      <c r="P1016" s="1"/>
      <c r="Q1016" s="1"/>
    </row>
    <row r="1017" spans="13:17" x14ac:dyDescent="0.25">
      <c r="M1017" s="33"/>
      <c r="N1017" s="335"/>
      <c r="O1017" s="1"/>
      <c r="P1017" s="1"/>
      <c r="Q1017" s="1"/>
    </row>
    <row r="1018" spans="13:17" x14ac:dyDescent="0.25">
      <c r="M1018" s="33"/>
      <c r="N1018" s="335"/>
      <c r="O1018" s="1"/>
      <c r="P1018" s="1"/>
      <c r="Q1018" s="1"/>
    </row>
    <row r="1019" spans="13:17" x14ac:dyDescent="0.25">
      <c r="M1019" s="33"/>
      <c r="N1019" s="335"/>
      <c r="O1019" s="1"/>
      <c r="P1019" s="1"/>
      <c r="Q1019" s="1"/>
    </row>
    <row r="1020" spans="13:17" x14ac:dyDescent="0.25">
      <c r="M1020" s="33"/>
      <c r="N1020" s="335"/>
      <c r="O1020" s="1"/>
      <c r="P1020" s="1"/>
      <c r="Q1020" s="1"/>
    </row>
    <row r="1021" spans="13:17" x14ac:dyDescent="0.25">
      <c r="M1021" s="33"/>
      <c r="N1021" s="335"/>
      <c r="O1021" s="1"/>
      <c r="P1021" s="1"/>
      <c r="Q1021" s="1"/>
    </row>
    <row r="1022" spans="13:17" x14ac:dyDescent="0.25">
      <c r="M1022" s="33"/>
      <c r="N1022" s="335"/>
      <c r="O1022" s="1"/>
      <c r="P1022" s="1"/>
      <c r="Q1022" s="1"/>
    </row>
    <row r="1023" spans="13:17" x14ac:dyDescent="0.25">
      <c r="M1023" s="33"/>
      <c r="N1023" s="335"/>
      <c r="O1023" s="1"/>
      <c r="P1023" s="1"/>
      <c r="Q1023" s="1"/>
    </row>
    <row r="1024" spans="13:17" x14ac:dyDescent="0.25">
      <c r="M1024" s="33"/>
      <c r="N1024" s="335"/>
      <c r="O1024" s="1"/>
      <c r="P1024" s="1"/>
      <c r="Q1024" s="1"/>
    </row>
    <row r="1025" spans="13:17" x14ac:dyDescent="0.25">
      <c r="M1025" s="33"/>
      <c r="N1025" s="335"/>
      <c r="O1025" s="1"/>
      <c r="P1025" s="1"/>
      <c r="Q1025" s="1"/>
    </row>
    <row r="1026" spans="13:17" x14ac:dyDescent="0.25">
      <c r="M1026" s="33"/>
      <c r="N1026" s="335"/>
      <c r="O1026" s="1"/>
      <c r="P1026" s="1"/>
      <c r="Q1026" s="1"/>
    </row>
    <row r="1027" spans="13:17" x14ac:dyDescent="0.25">
      <c r="M1027" s="33"/>
      <c r="N1027" s="335"/>
      <c r="O1027" s="1"/>
      <c r="P1027" s="1"/>
      <c r="Q1027" s="1"/>
    </row>
    <row r="1028" spans="13:17" x14ac:dyDescent="0.25">
      <c r="M1028" s="33"/>
      <c r="N1028" s="335"/>
      <c r="O1028" s="1"/>
      <c r="P1028" s="1"/>
      <c r="Q1028" s="1"/>
    </row>
    <row r="1029" spans="13:17" x14ac:dyDescent="0.25">
      <c r="M1029" s="33"/>
      <c r="N1029" s="335"/>
      <c r="O1029" s="1"/>
      <c r="P1029" s="1"/>
      <c r="Q1029" s="1"/>
    </row>
    <row r="1030" spans="13:17" x14ac:dyDescent="0.25">
      <c r="M1030" s="33"/>
      <c r="N1030" s="335"/>
      <c r="O1030" s="1"/>
      <c r="P1030" s="1"/>
      <c r="Q1030" s="1"/>
    </row>
    <row r="1031" spans="13:17" x14ac:dyDescent="0.25">
      <c r="M1031" s="33"/>
      <c r="N1031" s="335"/>
      <c r="O1031" s="1"/>
      <c r="P1031" s="1"/>
      <c r="Q1031" s="1"/>
    </row>
    <row r="1032" spans="13:17" x14ac:dyDescent="0.25">
      <c r="M1032" s="33"/>
      <c r="N1032" s="335"/>
      <c r="O1032" s="1"/>
      <c r="P1032" s="1"/>
      <c r="Q1032" s="1"/>
    </row>
    <row r="1033" spans="13:17" x14ac:dyDescent="0.25">
      <c r="M1033" s="33"/>
      <c r="N1033" s="335"/>
      <c r="O1033" s="1"/>
      <c r="P1033" s="1"/>
      <c r="Q1033" s="1"/>
    </row>
    <row r="1034" spans="13:17" x14ac:dyDescent="0.25">
      <c r="M1034" s="33"/>
      <c r="N1034" s="335"/>
      <c r="O1034" s="1"/>
      <c r="P1034" s="1"/>
      <c r="Q1034" s="1"/>
    </row>
    <row r="1035" spans="13:17" x14ac:dyDescent="0.25">
      <c r="M1035" s="33"/>
      <c r="N1035" s="335"/>
      <c r="O1035" s="1"/>
      <c r="P1035" s="1"/>
      <c r="Q1035" s="1"/>
    </row>
    <row r="1036" spans="13:17" x14ac:dyDescent="0.25">
      <c r="M1036" s="33"/>
      <c r="N1036" s="335"/>
      <c r="O1036" s="1"/>
      <c r="P1036" s="1"/>
      <c r="Q1036" s="1"/>
    </row>
    <row r="1037" spans="13:17" x14ac:dyDescent="0.25">
      <c r="M1037" s="33"/>
      <c r="N1037" s="335"/>
      <c r="O1037" s="1"/>
      <c r="P1037" s="1"/>
      <c r="Q1037" s="1"/>
    </row>
    <row r="1038" spans="13:17" x14ac:dyDescent="0.25">
      <c r="M1038" s="33"/>
      <c r="N1038" s="335"/>
      <c r="O1038" s="1"/>
      <c r="P1038" s="1"/>
      <c r="Q1038" s="1"/>
    </row>
    <row r="1039" spans="13:17" x14ac:dyDescent="0.25">
      <c r="M1039" s="33"/>
      <c r="N1039" s="335"/>
      <c r="O1039" s="1"/>
      <c r="P1039" s="1"/>
      <c r="Q1039" s="1"/>
    </row>
    <row r="1040" spans="13:17" x14ac:dyDescent="0.25">
      <c r="M1040" s="33"/>
      <c r="N1040" s="335"/>
      <c r="O1040" s="1"/>
      <c r="P1040" s="1"/>
      <c r="Q1040" s="1"/>
    </row>
    <row r="1041" spans="13:17" x14ac:dyDescent="0.25">
      <c r="M1041" s="33"/>
      <c r="N1041" s="335"/>
      <c r="O1041" s="1"/>
      <c r="P1041" s="1"/>
      <c r="Q1041" s="1"/>
    </row>
    <row r="1042" spans="13:17" x14ac:dyDescent="0.25">
      <c r="M1042" s="33"/>
      <c r="N1042" s="335"/>
      <c r="O1042" s="1"/>
      <c r="P1042" s="1"/>
      <c r="Q1042" s="1"/>
    </row>
    <row r="1043" spans="13:17" x14ac:dyDescent="0.25">
      <c r="M1043" s="33"/>
      <c r="N1043" s="335"/>
      <c r="O1043" s="1"/>
      <c r="P1043" s="1"/>
      <c r="Q1043" s="1"/>
    </row>
    <row r="1044" spans="13:17" x14ac:dyDescent="0.25">
      <c r="M1044" s="33"/>
      <c r="N1044" s="335"/>
      <c r="O1044" s="1"/>
      <c r="P1044" s="1"/>
      <c r="Q1044" s="1"/>
    </row>
    <row r="1045" spans="13:17" x14ac:dyDescent="0.25">
      <c r="M1045" s="33"/>
      <c r="N1045" s="335"/>
      <c r="O1045" s="1"/>
      <c r="P1045" s="1"/>
      <c r="Q1045" s="1"/>
    </row>
    <row r="1046" spans="13:17" x14ac:dyDescent="0.25">
      <c r="M1046" s="33"/>
      <c r="N1046" s="335"/>
      <c r="O1046" s="1"/>
      <c r="P1046" s="1"/>
      <c r="Q1046" s="1"/>
    </row>
    <row r="1047" spans="13:17" x14ac:dyDescent="0.25">
      <c r="M1047" s="33"/>
      <c r="N1047" s="335"/>
      <c r="O1047" s="1"/>
      <c r="P1047" s="1"/>
      <c r="Q1047" s="1"/>
    </row>
    <row r="1048" spans="13:17" x14ac:dyDescent="0.25">
      <c r="M1048" s="33"/>
      <c r="N1048" s="335"/>
      <c r="O1048" s="1"/>
      <c r="P1048" s="1"/>
      <c r="Q1048" s="1"/>
    </row>
    <row r="1049" spans="13:17" x14ac:dyDescent="0.25">
      <c r="M1049" s="33"/>
      <c r="N1049" s="335"/>
      <c r="O1049" s="1"/>
      <c r="P1049" s="1"/>
      <c r="Q1049" s="1"/>
    </row>
    <row r="1050" spans="13:17" x14ac:dyDescent="0.25">
      <c r="M1050" s="33"/>
      <c r="N1050" s="335"/>
      <c r="O1050" s="1"/>
      <c r="P1050" s="1"/>
      <c r="Q1050" s="1"/>
    </row>
    <row r="1051" spans="13:17" x14ac:dyDescent="0.25">
      <c r="M1051" s="33"/>
      <c r="N1051" s="335"/>
      <c r="O1051" s="1"/>
      <c r="P1051" s="1"/>
      <c r="Q1051" s="1"/>
    </row>
    <row r="1052" spans="13:17" x14ac:dyDescent="0.25">
      <c r="M1052" s="33"/>
      <c r="N1052" s="335"/>
      <c r="O1052" s="1"/>
      <c r="P1052" s="1"/>
      <c r="Q1052" s="1"/>
    </row>
    <row r="1053" spans="13:17" x14ac:dyDescent="0.25">
      <c r="M1053" s="33"/>
      <c r="N1053" s="335"/>
      <c r="O1053" s="1"/>
      <c r="P1053" s="1"/>
      <c r="Q1053" s="1"/>
    </row>
    <row r="1054" spans="13:17" x14ac:dyDescent="0.25">
      <c r="M1054" s="33"/>
      <c r="N1054" s="335"/>
      <c r="O1054" s="1"/>
      <c r="P1054" s="1"/>
      <c r="Q1054" s="1"/>
    </row>
    <row r="1055" spans="13:17" x14ac:dyDescent="0.25">
      <c r="M1055" s="33"/>
      <c r="N1055" s="335"/>
      <c r="O1055" s="1"/>
      <c r="P1055" s="1"/>
      <c r="Q1055" s="1"/>
    </row>
    <row r="1056" spans="13:17" x14ac:dyDescent="0.25">
      <c r="M1056" s="33"/>
      <c r="N1056" s="335"/>
      <c r="O1056" s="1"/>
      <c r="P1056" s="1"/>
      <c r="Q1056" s="1"/>
    </row>
    <row r="1057" spans="13:17" x14ac:dyDescent="0.25">
      <c r="M1057" s="33"/>
      <c r="N1057" s="335"/>
      <c r="O1057" s="1"/>
      <c r="P1057" s="1"/>
      <c r="Q1057" s="1"/>
    </row>
    <row r="1058" spans="13:17" x14ac:dyDescent="0.25">
      <c r="M1058" s="33"/>
      <c r="N1058" s="335"/>
      <c r="O1058" s="1"/>
      <c r="P1058" s="1"/>
      <c r="Q1058" s="1"/>
    </row>
    <row r="1059" spans="13:17" x14ac:dyDescent="0.25">
      <c r="M1059" s="33"/>
      <c r="N1059" s="335"/>
      <c r="O1059" s="1"/>
      <c r="P1059" s="1"/>
      <c r="Q1059" s="1"/>
    </row>
    <row r="1060" spans="13:17" x14ac:dyDescent="0.25">
      <c r="M1060" s="33"/>
      <c r="N1060" s="335"/>
      <c r="O1060" s="1"/>
      <c r="P1060" s="1"/>
      <c r="Q1060" s="1"/>
    </row>
    <row r="1061" spans="13:17" x14ac:dyDescent="0.25">
      <c r="M1061" s="33"/>
      <c r="N1061" s="335"/>
      <c r="O1061" s="1"/>
      <c r="P1061" s="1"/>
      <c r="Q1061" s="1"/>
    </row>
    <row r="1062" spans="13:17" x14ac:dyDescent="0.25">
      <c r="M1062" s="33"/>
      <c r="N1062" s="335"/>
      <c r="O1062" s="1"/>
      <c r="P1062" s="1"/>
      <c r="Q1062" s="1"/>
    </row>
    <row r="1063" spans="13:17" x14ac:dyDescent="0.25">
      <c r="M1063" s="33"/>
      <c r="N1063" s="335"/>
      <c r="O1063" s="1"/>
      <c r="P1063" s="1"/>
      <c r="Q1063" s="1"/>
    </row>
    <row r="1064" spans="13:17" x14ac:dyDescent="0.25">
      <c r="M1064" s="33"/>
      <c r="N1064" s="335"/>
      <c r="O1064" s="1"/>
      <c r="P1064" s="1"/>
      <c r="Q1064" s="1"/>
    </row>
    <row r="1065" spans="13:17" x14ac:dyDescent="0.25">
      <c r="M1065" s="33"/>
      <c r="N1065" s="335"/>
      <c r="O1065" s="1"/>
      <c r="P1065" s="1"/>
      <c r="Q1065" s="1"/>
    </row>
    <row r="1066" spans="13:17" x14ac:dyDescent="0.25">
      <c r="M1066" s="33"/>
      <c r="N1066" s="335"/>
      <c r="O1066" s="1"/>
      <c r="P1066" s="1"/>
      <c r="Q1066" s="1"/>
    </row>
    <row r="1067" spans="13:17" x14ac:dyDescent="0.25">
      <c r="M1067" s="33"/>
      <c r="N1067" s="335"/>
      <c r="O1067" s="1"/>
      <c r="P1067" s="1"/>
      <c r="Q1067" s="1"/>
    </row>
    <row r="1068" spans="13:17" x14ac:dyDescent="0.25">
      <c r="M1068" s="33"/>
      <c r="N1068" s="335"/>
      <c r="O1068" s="1"/>
      <c r="P1068" s="1"/>
      <c r="Q1068" s="1"/>
    </row>
    <row r="1069" spans="13:17" x14ac:dyDescent="0.25">
      <c r="M1069" s="33"/>
      <c r="N1069" s="335"/>
      <c r="O1069" s="1"/>
      <c r="P1069" s="1"/>
      <c r="Q1069" s="1"/>
    </row>
    <row r="1070" spans="13:17" x14ac:dyDescent="0.25">
      <c r="M1070" s="33"/>
      <c r="N1070" s="335"/>
      <c r="O1070" s="1"/>
      <c r="P1070" s="1"/>
      <c r="Q1070" s="1"/>
    </row>
    <row r="1071" spans="13:17" x14ac:dyDescent="0.25">
      <c r="M1071" s="33"/>
      <c r="N1071" s="335"/>
      <c r="O1071" s="1"/>
      <c r="P1071" s="1"/>
      <c r="Q1071" s="1"/>
    </row>
    <row r="1072" spans="13:17" x14ac:dyDescent="0.25">
      <c r="M1072" s="33"/>
      <c r="N1072" s="335"/>
      <c r="O1072" s="1"/>
      <c r="P1072" s="1"/>
      <c r="Q1072" s="1"/>
    </row>
    <row r="1073" spans="13:17" x14ac:dyDescent="0.25">
      <c r="M1073" s="33"/>
      <c r="N1073" s="335"/>
      <c r="O1073" s="1"/>
      <c r="P1073" s="1"/>
      <c r="Q1073" s="1"/>
    </row>
    <row r="1074" spans="13:17" x14ac:dyDescent="0.25">
      <c r="M1074" s="33"/>
      <c r="N1074" s="335"/>
      <c r="O1074" s="1"/>
      <c r="P1074" s="1"/>
      <c r="Q1074" s="1"/>
    </row>
    <row r="1075" spans="13:17" x14ac:dyDescent="0.25">
      <c r="M1075" s="33"/>
      <c r="N1075" s="335"/>
      <c r="O1075" s="1"/>
      <c r="P1075" s="1"/>
      <c r="Q1075" s="1"/>
    </row>
    <row r="1076" spans="13:17" x14ac:dyDescent="0.25">
      <c r="M1076" s="33"/>
      <c r="N1076" s="335"/>
      <c r="O1076" s="1"/>
      <c r="P1076" s="1"/>
      <c r="Q1076" s="1"/>
    </row>
    <row r="1077" spans="13:17" x14ac:dyDescent="0.25">
      <c r="M1077" s="33"/>
      <c r="N1077" s="335"/>
      <c r="O1077" s="1"/>
      <c r="P1077" s="1"/>
      <c r="Q1077" s="1"/>
    </row>
    <row r="1078" spans="13:17" x14ac:dyDescent="0.25">
      <c r="M1078" s="33"/>
      <c r="N1078" s="335"/>
      <c r="O1078" s="1"/>
      <c r="P1078" s="1"/>
      <c r="Q1078" s="1"/>
    </row>
    <row r="1079" spans="13:17" x14ac:dyDescent="0.25">
      <c r="M1079" s="33"/>
      <c r="N1079" s="335"/>
      <c r="O1079" s="1"/>
      <c r="P1079" s="1"/>
      <c r="Q1079" s="1"/>
    </row>
    <row r="1080" spans="13:17" x14ac:dyDescent="0.25">
      <c r="M1080" s="33"/>
      <c r="N1080" s="335"/>
      <c r="O1080" s="1"/>
      <c r="P1080" s="1"/>
      <c r="Q1080" s="1"/>
    </row>
    <row r="1081" spans="13:17" x14ac:dyDescent="0.25">
      <c r="M1081" s="33"/>
      <c r="N1081" s="335"/>
      <c r="O1081" s="1"/>
      <c r="P1081" s="1"/>
      <c r="Q1081" s="1"/>
    </row>
    <row r="1082" spans="13:17" x14ac:dyDescent="0.25">
      <c r="M1082" s="33"/>
      <c r="N1082" s="335"/>
      <c r="O1082" s="1"/>
      <c r="P1082" s="1"/>
      <c r="Q1082" s="1"/>
    </row>
    <row r="1083" spans="13:17" x14ac:dyDescent="0.25">
      <c r="M1083" s="33"/>
      <c r="N1083" s="335"/>
      <c r="O1083" s="1"/>
      <c r="P1083" s="1"/>
      <c r="Q1083" s="1"/>
    </row>
    <row r="1084" spans="13:17" x14ac:dyDescent="0.25">
      <c r="M1084" s="33"/>
      <c r="N1084" s="335"/>
      <c r="O1084" s="1"/>
      <c r="P1084" s="1"/>
      <c r="Q1084" s="1"/>
    </row>
    <row r="1085" spans="13:17" x14ac:dyDescent="0.25">
      <c r="M1085" s="33"/>
      <c r="N1085" s="335"/>
      <c r="O1085" s="1"/>
      <c r="P1085" s="1"/>
      <c r="Q1085" s="1"/>
    </row>
    <row r="1086" spans="13:17" x14ac:dyDescent="0.25">
      <c r="M1086" s="33"/>
      <c r="N1086" s="335"/>
      <c r="O1086" s="1"/>
      <c r="P1086" s="1"/>
      <c r="Q1086" s="1"/>
    </row>
    <row r="1087" spans="13:17" x14ac:dyDescent="0.25">
      <c r="M1087" s="33"/>
      <c r="N1087" s="335"/>
      <c r="O1087" s="1"/>
      <c r="P1087" s="1"/>
      <c r="Q1087" s="1"/>
    </row>
    <row r="1088" spans="13:17" x14ac:dyDescent="0.25">
      <c r="M1088" s="33"/>
      <c r="N1088" s="335"/>
      <c r="O1088" s="1"/>
      <c r="P1088" s="1"/>
      <c r="Q1088" s="1"/>
    </row>
    <row r="1089" spans="13:17" x14ac:dyDescent="0.25">
      <c r="M1089" s="33"/>
      <c r="N1089" s="335"/>
      <c r="O1089" s="1"/>
      <c r="P1089" s="1"/>
      <c r="Q1089" s="1"/>
    </row>
    <row r="1090" spans="13:17" x14ac:dyDescent="0.25">
      <c r="M1090" s="33"/>
      <c r="N1090" s="335"/>
      <c r="O1090" s="1"/>
      <c r="P1090" s="1"/>
      <c r="Q1090" s="1"/>
    </row>
    <row r="1091" spans="13:17" x14ac:dyDescent="0.25">
      <c r="M1091" s="33"/>
      <c r="N1091" s="335"/>
      <c r="O1091" s="1"/>
      <c r="P1091" s="1"/>
      <c r="Q1091" s="1"/>
    </row>
    <row r="1092" spans="13:17" x14ac:dyDescent="0.25">
      <c r="M1092" s="33"/>
      <c r="N1092" s="335"/>
      <c r="O1092" s="1"/>
      <c r="P1092" s="1"/>
      <c r="Q1092" s="1"/>
    </row>
    <row r="1093" spans="13:17" x14ac:dyDescent="0.25">
      <c r="M1093" s="33"/>
      <c r="N1093" s="335"/>
      <c r="O1093" s="1"/>
      <c r="P1093" s="1"/>
      <c r="Q1093" s="1"/>
    </row>
    <row r="1094" spans="13:17" x14ac:dyDescent="0.25">
      <c r="M1094" s="33"/>
      <c r="N1094" s="335"/>
      <c r="O1094" s="1"/>
      <c r="P1094" s="1"/>
      <c r="Q1094" s="1"/>
    </row>
    <row r="1095" spans="13:17" x14ac:dyDescent="0.25">
      <c r="M1095" s="33"/>
      <c r="N1095" s="335"/>
      <c r="O1095" s="1"/>
      <c r="P1095" s="1"/>
      <c r="Q1095" s="1"/>
    </row>
    <row r="1096" spans="13:17" x14ac:dyDescent="0.25">
      <c r="M1096" s="33"/>
      <c r="N1096" s="335"/>
      <c r="O1096" s="1"/>
      <c r="P1096" s="1"/>
      <c r="Q1096" s="1"/>
    </row>
    <row r="1097" spans="13:17" x14ac:dyDescent="0.25">
      <c r="M1097" s="33"/>
      <c r="N1097" s="335"/>
      <c r="O1097" s="1"/>
      <c r="P1097" s="1"/>
      <c r="Q1097" s="1"/>
    </row>
    <row r="1098" spans="13:17" x14ac:dyDescent="0.25">
      <c r="M1098" s="33"/>
      <c r="N1098" s="335"/>
      <c r="O1098" s="1"/>
      <c r="P1098" s="1"/>
      <c r="Q1098" s="1"/>
    </row>
    <row r="1099" spans="13:17" x14ac:dyDescent="0.25">
      <c r="M1099" s="33"/>
      <c r="N1099" s="335"/>
      <c r="O1099" s="1"/>
      <c r="P1099" s="1"/>
      <c r="Q1099" s="1"/>
    </row>
    <row r="1100" spans="13:17" x14ac:dyDescent="0.25">
      <c r="M1100" s="33"/>
      <c r="N1100" s="335"/>
      <c r="O1100" s="1"/>
      <c r="P1100" s="1"/>
      <c r="Q1100" s="1"/>
    </row>
    <row r="1101" spans="13:17" x14ac:dyDescent="0.25">
      <c r="M1101" s="33"/>
      <c r="N1101" s="335"/>
      <c r="O1101" s="1"/>
      <c r="P1101" s="1"/>
      <c r="Q1101" s="1"/>
    </row>
    <row r="1102" spans="13:17" x14ac:dyDescent="0.25">
      <c r="M1102" s="33"/>
      <c r="N1102" s="335"/>
      <c r="O1102" s="1"/>
      <c r="P1102" s="1"/>
      <c r="Q1102" s="1"/>
    </row>
    <row r="1103" spans="13:17" x14ac:dyDescent="0.25">
      <c r="M1103" s="33"/>
      <c r="N1103" s="335"/>
      <c r="O1103" s="1"/>
      <c r="P1103" s="1"/>
      <c r="Q1103" s="1"/>
    </row>
    <row r="1104" spans="13:17" x14ac:dyDescent="0.25">
      <c r="M1104" s="33"/>
      <c r="N1104" s="335"/>
      <c r="O1104" s="1"/>
      <c r="P1104" s="1"/>
      <c r="Q1104" s="1"/>
    </row>
    <row r="1105" spans="13:17" x14ac:dyDescent="0.25">
      <c r="M1105" s="33"/>
      <c r="N1105" s="335"/>
      <c r="O1105" s="1"/>
      <c r="P1105" s="1"/>
      <c r="Q1105" s="1"/>
    </row>
    <row r="1106" spans="13:17" x14ac:dyDescent="0.25">
      <c r="M1106" s="33"/>
      <c r="N1106" s="335"/>
      <c r="O1106" s="1"/>
      <c r="P1106" s="1"/>
      <c r="Q1106" s="1"/>
    </row>
    <row r="1107" spans="13:17" x14ac:dyDescent="0.25">
      <c r="M1107" s="33"/>
      <c r="N1107" s="335"/>
      <c r="O1107" s="1"/>
      <c r="P1107" s="1"/>
      <c r="Q1107" s="1"/>
    </row>
    <row r="1108" spans="13:17" x14ac:dyDescent="0.25">
      <c r="M1108" s="33"/>
      <c r="N1108" s="335"/>
      <c r="O1108" s="1"/>
      <c r="P1108" s="1"/>
      <c r="Q1108" s="1"/>
    </row>
    <row r="1109" spans="13:17" x14ac:dyDescent="0.25">
      <c r="M1109" s="33"/>
      <c r="N1109" s="335"/>
      <c r="O1109" s="1"/>
      <c r="P1109" s="1"/>
      <c r="Q1109" s="1"/>
    </row>
    <row r="1110" spans="13:17" x14ac:dyDescent="0.25">
      <c r="M1110" s="33"/>
      <c r="N1110" s="335"/>
      <c r="O1110" s="1"/>
      <c r="P1110" s="1"/>
      <c r="Q1110" s="1"/>
    </row>
    <row r="1111" spans="13:17" x14ac:dyDescent="0.25">
      <c r="M1111" s="33"/>
      <c r="N1111" s="335"/>
      <c r="O1111" s="1"/>
      <c r="P1111" s="1"/>
      <c r="Q1111" s="1"/>
    </row>
    <row r="1112" spans="13:17" x14ac:dyDescent="0.25">
      <c r="M1112" s="33"/>
      <c r="N1112" s="335"/>
      <c r="O1112" s="1"/>
      <c r="P1112" s="1"/>
      <c r="Q1112" s="1"/>
    </row>
    <row r="1113" spans="13:17" x14ac:dyDescent="0.25">
      <c r="M1113" s="33"/>
      <c r="N1113" s="335"/>
      <c r="O1113" s="1"/>
      <c r="P1113" s="1"/>
      <c r="Q1113" s="1"/>
    </row>
    <row r="1114" spans="13:17" x14ac:dyDescent="0.25">
      <c r="M1114" s="33"/>
      <c r="N1114" s="335"/>
      <c r="O1114" s="1"/>
      <c r="P1114" s="1"/>
      <c r="Q1114" s="1"/>
    </row>
    <row r="1115" spans="13:17" x14ac:dyDescent="0.25">
      <c r="M1115" s="33"/>
      <c r="N1115" s="335"/>
      <c r="O1115" s="1"/>
      <c r="P1115" s="1"/>
      <c r="Q1115" s="1"/>
    </row>
    <row r="1116" spans="13:17" x14ac:dyDescent="0.25">
      <c r="M1116" s="33"/>
      <c r="N1116" s="335"/>
      <c r="O1116" s="1"/>
      <c r="P1116" s="1"/>
      <c r="Q1116" s="1"/>
    </row>
    <row r="1117" spans="13:17" x14ac:dyDescent="0.25">
      <c r="M1117" s="33"/>
      <c r="N1117" s="335"/>
      <c r="O1117" s="1"/>
      <c r="P1117" s="1"/>
      <c r="Q1117" s="1"/>
    </row>
    <row r="1118" spans="13:17" x14ac:dyDescent="0.25">
      <c r="M1118" s="33"/>
      <c r="N1118" s="335"/>
      <c r="O1118" s="1"/>
      <c r="P1118" s="1"/>
      <c r="Q1118" s="1"/>
    </row>
    <row r="1119" spans="13:17" x14ac:dyDescent="0.25">
      <c r="M1119" s="33"/>
      <c r="N1119" s="335"/>
      <c r="O1119" s="1"/>
      <c r="P1119" s="1"/>
      <c r="Q1119" s="1"/>
    </row>
    <row r="1120" spans="13:17" x14ac:dyDescent="0.25">
      <c r="M1120" s="33"/>
      <c r="N1120" s="335"/>
      <c r="O1120" s="1"/>
      <c r="P1120" s="1"/>
      <c r="Q1120" s="1"/>
    </row>
    <row r="1121" spans="13:17" x14ac:dyDescent="0.25">
      <c r="M1121" s="33"/>
      <c r="N1121" s="335"/>
      <c r="O1121" s="1"/>
      <c r="P1121" s="1"/>
      <c r="Q1121" s="1"/>
    </row>
    <row r="1122" spans="13:17" x14ac:dyDescent="0.25">
      <c r="M1122" s="33"/>
      <c r="N1122" s="335"/>
      <c r="O1122" s="1"/>
      <c r="P1122" s="1"/>
      <c r="Q1122" s="1"/>
    </row>
    <row r="1123" spans="13:17" x14ac:dyDescent="0.25">
      <c r="M1123" s="33"/>
      <c r="N1123" s="335"/>
      <c r="O1123" s="1"/>
      <c r="P1123" s="1"/>
      <c r="Q1123" s="1"/>
    </row>
    <row r="1124" spans="13:17" x14ac:dyDescent="0.25">
      <c r="M1124" s="33"/>
      <c r="N1124" s="335"/>
      <c r="O1124" s="1"/>
      <c r="P1124" s="1"/>
      <c r="Q1124" s="1"/>
    </row>
    <row r="1125" spans="13:17" x14ac:dyDescent="0.25">
      <c r="M1125" s="33"/>
      <c r="N1125" s="335"/>
      <c r="O1125" s="1"/>
      <c r="P1125" s="1"/>
      <c r="Q1125" s="1"/>
    </row>
    <row r="1126" spans="13:17" x14ac:dyDescent="0.25">
      <c r="M1126" s="33"/>
      <c r="N1126" s="335"/>
      <c r="O1126" s="1"/>
      <c r="P1126" s="1"/>
      <c r="Q1126" s="1"/>
    </row>
    <row r="1127" spans="13:17" x14ac:dyDescent="0.25">
      <c r="M1127" s="33"/>
      <c r="N1127" s="335"/>
      <c r="O1127" s="1"/>
      <c r="P1127" s="1"/>
      <c r="Q1127" s="1"/>
    </row>
    <row r="1128" spans="13:17" x14ac:dyDescent="0.25">
      <c r="M1128" s="33"/>
      <c r="N1128" s="335"/>
      <c r="O1128" s="1"/>
      <c r="P1128" s="1"/>
      <c r="Q1128" s="1"/>
    </row>
    <row r="1129" spans="13:17" x14ac:dyDescent="0.25">
      <c r="M1129" s="33"/>
      <c r="N1129" s="335"/>
      <c r="O1129" s="1"/>
      <c r="P1129" s="1"/>
      <c r="Q1129" s="1"/>
    </row>
    <row r="1130" spans="13:17" x14ac:dyDescent="0.25">
      <c r="M1130" s="33"/>
      <c r="N1130" s="335"/>
      <c r="O1130" s="1"/>
      <c r="P1130" s="1"/>
      <c r="Q1130" s="1"/>
    </row>
    <row r="1131" spans="13:17" x14ac:dyDescent="0.25">
      <c r="M1131" s="33"/>
      <c r="N1131" s="335"/>
      <c r="O1131" s="1"/>
      <c r="P1131" s="1"/>
      <c r="Q1131" s="1"/>
    </row>
    <row r="1132" spans="13:17" x14ac:dyDescent="0.25">
      <c r="M1132" s="33"/>
      <c r="N1132" s="335"/>
      <c r="O1132" s="1"/>
      <c r="P1132" s="1"/>
      <c r="Q1132" s="1"/>
    </row>
    <row r="1133" spans="13:17" x14ac:dyDescent="0.25">
      <c r="M1133" s="33"/>
      <c r="N1133" s="335"/>
      <c r="O1133" s="1"/>
      <c r="P1133" s="1"/>
      <c r="Q1133" s="1"/>
    </row>
    <row r="1134" spans="13:17" x14ac:dyDescent="0.25">
      <c r="M1134" s="33"/>
      <c r="N1134" s="335"/>
      <c r="O1134" s="1"/>
      <c r="P1134" s="1"/>
      <c r="Q1134" s="1"/>
    </row>
    <row r="1135" spans="13:17" x14ac:dyDescent="0.25">
      <c r="M1135" s="33"/>
      <c r="N1135" s="335"/>
      <c r="O1135" s="1"/>
      <c r="P1135" s="1"/>
      <c r="Q1135" s="1"/>
    </row>
    <row r="1136" spans="13:17" x14ac:dyDescent="0.25">
      <c r="M1136" s="33"/>
      <c r="N1136" s="335"/>
      <c r="O1136" s="1"/>
      <c r="P1136" s="1"/>
      <c r="Q1136" s="1"/>
    </row>
    <row r="1137" spans="13:17" x14ac:dyDescent="0.25">
      <c r="M1137" s="33"/>
      <c r="N1137" s="335"/>
      <c r="O1137" s="1"/>
      <c r="P1137" s="1"/>
      <c r="Q1137" s="1"/>
    </row>
    <row r="1138" spans="13:17" x14ac:dyDescent="0.25">
      <c r="M1138" s="33"/>
      <c r="N1138" s="335"/>
      <c r="O1138" s="1"/>
      <c r="P1138" s="1"/>
      <c r="Q1138" s="1"/>
    </row>
    <row r="1139" spans="13:17" x14ac:dyDescent="0.25">
      <c r="M1139" s="33"/>
      <c r="N1139" s="335"/>
      <c r="O1139" s="1"/>
      <c r="P1139" s="1"/>
      <c r="Q1139" s="1"/>
    </row>
    <row r="1140" spans="13:17" x14ac:dyDescent="0.25">
      <c r="M1140" s="33"/>
      <c r="N1140" s="335"/>
      <c r="O1140" s="1"/>
      <c r="P1140" s="1"/>
      <c r="Q1140" s="1"/>
    </row>
    <row r="1141" spans="13:17" x14ac:dyDescent="0.25">
      <c r="M1141" s="33"/>
      <c r="N1141" s="335"/>
      <c r="O1141" s="1"/>
      <c r="P1141" s="1"/>
      <c r="Q1141" s="1"/>
    </row>
    <row r="1142" spans="13:17" x14ac:dyDescent="0.25">
      <c r="M1142" s="33"/>
      <c r="N1142" s="335"/>
      <c r="O1142" s="1"/>
      <c r="P1142" s="1"/>
      <c r="Q1142" s="1"/>
    </row>
    <row r="1143" spans="13:17" x14ac:dyDescent="0.25">
      <c r="M1143" s="33"/>
      <c r="N1143" s="335"/>
      <c r="O1143" s="1"/>
      <c r="P1143" s="1"/>
      <c r="Q1143" s="1"/>
    </row>
    <row r="1144" spans="13:17" x14ac:dyDescent="0.25">
      <c r="M1144" s="33"/>
      <c r="N1144" s="335"/>
      <c r="O1144" s="1"/>
      <c r="P1144" s="1"/>
      <c r="Q1144" s="1"/>
    </row>
    <row r="1145" spans="13:17" x14ac:dyDescent="0.25">
      <c r="M1145" s="33"/>
      <c r="N1145" s="335"/>
      <c r="O1145" s="1"/>
      <c r="P1145" s="1"/>
      <c r="Q1145" s="1"/>
    </row>
    <row r="1146" spans="13:17" x14ac:dyDescent="0.25">
      <c r="M1146" s="33"/>
      <c r="N1146" s="335"/>
      <c r="O1146" s="1"/>
      <c r="P1146" s="1"/>
      <c r="Q1146" s="1"/>
    </row>
    <row r="1147" spans="13:17" x14ac:dyDescent="0.25">
      <c r="M1147" s="33"/>
      <c r="N1147" s="335"/>
      <c r="O1147" s="1"/>
      <c r="P1147" s="1"/>
      <c r="Q1147" s="1"/>
    </row>
    <row r="1148" spans="13:17" x14ac:dyDescent="0.25">
      <c r="M1148" s="33"/>
      <c r="N1148" s="335"/>
      <c r="O1148" s="1"/>
      <c r="P1148" s="1"/>
      <c r="Q1148" s="1"/>
    </row>
    <row r="1149" spans="13:17" x14ac:dyDescent="0.25">
      <c r="M1149" s="33"/>
      <c r="N1149" s="335"/>
      <c r="O1149" s="1"/>
      <c r="P1149" s="1"/>
      <c r="Q1149" s="1"/>
    </row>
    <row r="1150" spans="13:17" x14ac:dyDescent="0.25">
      <c r="M1150" s="33"/>
      <c r="N1150" s="335"/>
      <c r="O1150" s="1"/>
      <c r="P1150" s="1"/>
      <c r="Q1150" s="1"/>
    </row>
    <row r="1151" spans="13:17" x14ac:dyDescent="0.25">
      <c r="M1151" s="33"/>
      <c r="N1151" s="335"/>
      <c r="O1151" s="1"/>
      <c r="P1151" s="1"/>
      <c r="Q1151" s="1"/>
    </row>
    <row r="1152" spans="13:17" x14ac:dyDescent="0.25">
      <c r="M1152" s="33"/>
      <c r="N1152" s="335"/>
      <c r="O1152" s="1"/>
      <c r="P1152" s="1"/>
      <c r="Q1152" s="1"/>
    </row>
    <row r="1153" spans="13:17" x14ac:dyDescent="0.25">
      <c r="M1153" s="33"/>
      <c r="N1153" s="335"/>
      <c r="O1153" s="1"/>
      <c r="P1153" s="1"/>
      <c r="Q1153" s="1"/>
    </row>
    <row r="1154" spans="13:17" x14ac:dyDescent="0.25">
      <c r="M1154" s="33"/>
      <c r="N1154" s="335"/>
      <c r="O1154" s="1"/>
      <c r="P1154" s="1"/>
      <c r="Q1154" s="1"/>
    </row>
    <row r="1155" spans="13:17" x14ac:dyDescent="0.25">
      <c r="M1155" s="33"/>
      <c r="N1155" s="335"/>
      <c r="O1155" s="1"/>
      <c r="P1155" s="1"/>
      <c r="Q1155" s="1"/>
    </row>
    <row r="1156" spans="13:17" x14ac:dyDescent="0.25">
      <c r="M1156" s="33"/>
      <c r="N1156" s="335"/>
      <c r="O1156" s="1"/>
      <c r="P1156" s="1"/>
      <c r="Q1156" s="1"/>
    </row>
    <row r="1157" spans="13:17" x14ac:dyDescent="0.25">
      <c r="M1157" s="33"/>
      <c r="N1157" s="335"/>
      <c r="O1157" s="1"/>
      <c r="P1157" s="1"/>
      <c r="Q1157" s="1"/>
    </row>
    <row r="1158" spans="13:17" x14ac:dyDescent="0.25">
      <c r="M1158" s="33"/>
      <c r="N1158" s="335"/>
      <c r="O1158" s="1"/>
      <c r="P1158" s="1"/>
      <c r="Q1158" s="1"/>
    </row>
    <row r="1159" spans="13:17" x14ac:dyDescent="0.25">
      <c r="M1159" s="33"/>
      <c r="N1159" s="335"/>
      <c r="O1159" s="1"/>
      <c r="P1159" s="1"/>
      <c r="Q1159" s="1"/>
    </row>
    <row r="1160" spans="13:17" x14ac:dyDescent="0.25">
      <c r="M1160" s="33"/>
      <c r="N1160" s="335"/>
      <c r="O1160" s="1"/>
      <c r="P1160" s="1"/>
      <c r="Q1160" s="1"/>
    </row>
    <row r="1161" spans="13:17" x14ac:dyDescent="0.25">
      <c r="M1161" s="33"/>
      <c r="N1161" s="335"/>
      <c r="O1161" s="1"/>
      <c r="P1161" s="1"/>
      <c r="Q1161" s="1"/>
    </row>
    <row r="1162" spans="13:17" x14ac:dyDescent="0.25">
      <c r="M1162" s="33"/>
      <c r="N1162" s="335"/>
      <c r="O1162" s="1"/>
      <c r="P1162" s="1"/>
      <c r="Q1162" s="1"/>
    </row>
    <row r="1163" spans="13:17" x14ac:dyDescent="0.25">
      <c r="M1163" s="33"/>
      <c r="N1163" s="335"/>
      <c r="O1163" s="1"/>
      <c r="P1163" s="1"/>
      <c r="Q1163" s="1"/>
    </row>
    <row r="1164" spans="13:17" x14ac:dyDescent="0.25">
      <c r="M1164" s="33"/>
      <c r="N1164" s="335"/>
      <c r="O1164" s="1"/>
      <c r="P1164" s="1"/>
      <c r="Q1164" s="1"/>
    </row>
    <row r="1165" spans="13:17" x14ac:dyDescent="0.25">
      <c r="M1165" s="33"/>
      <c r="N1165" s="335"/>
      <c r="O1165" s="1"/>
      <c r="P1165" s="1"/>
      <c r="Q1165" s="1"/>
    </row>
    <row r="1166" spans="13:17" x14ac:dyDescent="0.25">
      <c r="M1166" s="33"/>
      <c r="N1166" s="335"/>
      <c r="O1166" s="1"/>
      <c r="P1166" s="1"/>
      <c r="Q1166" s="1"/>
    </row>
    <row r="1167" spans="13:17" x14ac:dyDescent="0.25">
      <c r="M1167" s="33"/>
      <c r="N1167" s="335"/>
      <c r="O1167" s="1"/>
      <c r="P1167" s="1"/>
      <c r="Q1167" s="1"/>
    </row>
    <row r="1168" spans="13:17" x14ac:dyDescent="0.25">
      <c r="M1168" s="33"/>
      <c r="N1168" s="335"/>
      <c r="O1168" s="1"/>
      <c r="P1168" s="1"/>
      <c r="Q1168" s="1"/>
    </row>
    <row r="1169" spans="13:17" x14ac:dyDescent="0.25">
      <c r="M1169" s="33"/>
      <c r="N1169" s="335"/>
      <c r="O1169" s="1"/>
      <c r="P1169" s="1"/>
      <c r="Q1169" s="1"/>
    </row>
    <row r="1170" spans="13:17" x14ac:dyDescent="0.25">
      <c r="M1170" s="33"/>
      <c r="N1170" s="335"/>
      <c r="O1170" s="1"/>
      <c r="P1170" s="1"/>
      <c r="Q1170" s="1"/>
    </row>
    <row r="1171" spans="13:17" x14ac:dyDescent="0.25">
      <c r="M1171" s="33"/>
      <c r="N1171" s="335"/>
      <c r="O1171" s="1"/>
      <c r="P1171" s="1"/>
      <c r="Q1171" s="1"/>
    </row>
    <row r="1172" spans="13:17" x14ac:dyDescent="0.25">
      <c r="M1172" s="33"/>
      <c r="N1172" s="335"/>
      <c r="O1172" s="1"/>
      <c r="P1172" s="1"/>
      <c r="Q1172" s="1"/>
    </row>
    <row r="1173" spans="13:17" x14ac:dyDescent="0.25">
      <c r="M1173" s="33"/>
      <c r="N1173" s="335"/>
      <c r="O1173" s="1"/>
      <c r="P1173" s="1"/>
      <c r="Q1173" s="1"/>
    </row>
    <row r="1174" spans="13:17" x14ac:dyDescent="0.25">
      <c r="M1174" s="33"/>
      <c r="N1174" s="335"/>
      <c r="O1174" s="1"/>
      <c r="P1174" s="1"/>
      <c r="Q1174" s="1"/>
    </row>
    <row r="1175" spans="13:17" x14ac:dyDescent="0.25">
      <c r="M1175" s="33"/>
      <c r="N1175" s="335"/>
      <c r="O1175" s="1"/>
      <c r="P1175" s="1"/>
      <c r="Q1175" s="1"/>
    </row>
    <row r="1176" spans="13:17" x14ac:dyDescent="0.25">
      <c r="M1176" s="33"/>
      <c r="N1176" s="335"/>
      <c r="O1176" s="1"/>
      <c r="P1176" s="1"/>
      <c r="Q1176" s="1"/>
    </row>
    <row r="1177" spans="13:17" x14ac:dyDescent="0.25">
      <c r="M1177" s="33"/>
      <c r="N1177" s="335"/>
      <c r="O1177" s="1"/>
      <c r="P1177" s="1"/>
      <c r="Q1177" s="1"/>
    </row>
    <row r="1178" spans="13:17" x14ac:dyDescent="0.25">
      <c r="M1178" s="33"/>
      <c r="N1178" s="335"/>
      <c r="O1178" s="1"/>
      <c r="P1178" s="1"/>
      <c r="Q1178" s="1"/>
    </row>
    <row r="1179" spans="13:17" x14ac:dyDescent="0.25">
      <c r="M1179" s="33"/>
      <c r="N1179" s="335"/>
      <c r="O1179" s="1"/>
      <c r="P1179" s="1"/>
      <c r="Q1179" s="1"/>
    </row>
    <row r="1180" spans="13:17" x14ac:dyDescent="0.25">
      <c r="M1180" s="33"/>
      <c r="N1180" s="335"/>
      <c r="O1180" s="1"/>
      <c r="P1180" s="1"/>
      <c r="Q1180" s="1"/>
    </row>
    <row r="1181" spans="13:17" x14ac:dyDescent="0.25">
      <c r="M1181" s="33"/>
      <c r="N1181" s="335"/>
      <c r="O1181" s="1"/>
      <c r="P1181" s="1"/>
      <c r="Q1181" s="1"/>
    </row>
    <row r="1182" spans="13:17" x14ac:dyDescent="0.25">
      <c r="M1182" s="33"/>
      <c r="N1182" s="335"/>
      <c r="O1182" s="1"/>
      <c r="P1182" s="1"/>
      <c r="Q1182" s="1"/>
    </row>
    <row r="1183" spans="13:17" x14ac:dyDescent="0.25">
      <c r="M1183" s="33"/>
      <c r="N1183" s="335"/>
      <c r="O1183" s="1"/>
      <c r="P1183" s="1"/>
      <c r="Q1183" s="1"/>
    </row>
    <row r="1184" spans="13:17" x14ac:dyDescent="0.25">
      <c r="M1184" s="33"/>
      <c r="N1184" s="335"/>
      <c r="O1184" s="1"/>
      <c r="P1184" s="1"/>
      <c r="Q1184" s="1"/>
    </row>
    <row r="1185" spans="13:17" x14ac:dyDescent="0.25">
      <c r="M1185" s="33"/>
      <c r="N1185" s="335"/>
      <c r="O1185" s="1"/>
      <c r="P1185" s="1"/>
      <c r="Q1185" s="1"/>
    </row>
    <row r="1186" spans="13:17" x14ac:dyDescent="0.25">
      <c r="M1186" s="33"/>
      <c r="N1186" s="335"/>
      <c r="O1186" s="1"/>
      <c r="P1186" s="1"/>
      <c r="Q1186" s="1"/>
    </row>
    <row r="1187" spans="13:17" x14ac:dyDescent="0.25">
      <c r="M1187" s="33"/>
      <c r="N1187" s="335"/>
      <c r="O1187" s="1"/>
      <c r="P1187" s="1"/>
      <c r="Q1187" s="1"/>
    </row>
    <row r="1188" spans="13:17" x14ac:dyDescent="0.25">
      <c r="M1188" s="33"/>
      <c r="N1188" s="335"/>
      <c r="O1188" s="1"/>
      <c r="P1188" s="1"/>
      <c r="Q1188" s="1"/>
    </row>
    <row r="1189" spans="13:17" x14ac:dyDescent="0.25">
      <c r="M1189" s="33"/>
      <c r="N1189" s="335"/>
      <c r="O1189" s="1"/>
      <c r="P1189" s="1"/>
      <c r="Q1189" s="1"/>
    </row>
    <row r="1190" spans="13:17" x14ac:dyDescent="0.25">
      <c r="M1190" s="33"/>
      <c r="N1190" s="335"/>
      <c r="O1190" s="1"/>
      <c r="P1190" s="1"/>
      <c r="Q1190" s="1"/>
    </row>
    <row r="1191" spans="13:17" x14ac:dyDescent="0.25">
      <c r="M1191" s="33"/>
      <c r="N1191" s="335"/>
      <c r="O1191" s="1"/>
      <c r="P1191" s="1"/>
      <c r="Q1191" s="1"/>
    </row>
    <row r="1192" spans="13:17" x14ac:dyDescent="0.25">
      <c r="M1192" s="33"/>
      <c r="N1192" s="335"/>
      <c r="O1192" s="1"/>
      <c r="P1192" s="1"/>
      <c r="Q1192" s="1"/>
    </row>
    <row r="1193" spans="13:17" x14ac:dyDescent="0.25">
      <c r="M1193" s="33"/>
      <c r="N1193" s="335"/>
      <c r="O1193" s="1"/>
      <c r="P1193" s="1"/>
      <c r="Q1193" s="1"/>
    </row>
    <row r="1194" spans="13:17" x14ac:dyDescent="0.25">
      <c r="M1194" s="33"/>
      <c r="N1194" s="335"/>
      <c r="O1194" s="1"/>
      <c r="P1194" s="1"/>
      <c r="Q1194" s="1"/>
    </row>
    <row r="1195" spans="13:17" x14ac:dyDescent="0.25">
      <c r="M1195" s="33"/>
      <c r="N1195" s="335"/>
      <c r="O1195" s="1"/>
      <c r="P1195" s="1"/>
      <c r="Q1195" s="1"/>
    </row>
    <row r="1196" spans="13:17" x14ac:dyDescent="0.25">
      <c r="M1196" s="33"/>
      <c r="N1196" s="335"/>
      <c r="O1196" s="1"/>
      <c r="P1196" s="1"/>
      <c r="Q1196" s="1"/>
    </row>
    <row r="1197" spans="13:17" x14ac:dyDescent="0.25">
      <c r="M1197" s="33"/>
      <c r="N1197" s="335"/>
      <c r="O1197" s="1"/>
      <c r="P1197" s="1"/>
      <c r="Q1197" s="1"/>
    </row>
    <row r="1198" spans="13:17" x14ac:dyDescent="0.25">
      <c r="M1198" s="33"/>
      <c r="N1198" s="335"/>
      <c r="O1198" s="1"/>
      <c r="P1198" s="1"/>
      <c r="Q1198" s="1"/>
    </row>
    <row r="1199" spans="13:17" x14ac:dyDescent="0.25">
      <c r="M1199" s="33"/>
      <c r="N1199" s="335"/>
      <c r="O1199" s="1"/>
      <c r="P1199" s="1"/>
      <c r="Q1199" s="1"/>
    </row>
    <row r="1200" spans="13:17" x14ac:dyDescent="0.25">
      <c r="M1200" s="33"/>
      <c r="N1200" s="335"/>
      <c r="O1200" s="1"/>
      <c r="P1200" s="1"/>
      <c r="Q1200" s="1"/>
    </row>
    <row r="1201" spans="13:17" x14ac:dyDescent="0.25">
      <c r="M1201" s="33"/>
      <c r="N1201" s="335"/>
      <c r="O1201" s="1"/>
      <c r="P1201" s="1"/>
      <c r="Q1201" s="1"/>
    </row>
    <row r="1202" spans="13:17" x14ac:dyDescent="0.25">
      <c r="M1202" s="33"/>
      <c r="N1202" s="335"/>
      <c r="O1202" s="1"/>
      <c r="P1202" s="1"/>
      <c r="Q1202" s="1"/>
    </row>
    <row r="1203" spans="13:17" x14ac:dyDescent="0.25">
      <c r="M1203" s="33"/>
      <c r="N1203" s="335"/>
      <c r="O1203" s="1"/>
      <c r="P1203" s="1"/>
      <c r="Q1203" s="1"/>
    </row>
    <row r="1204" spans="13:17" x14ac:dyDescent="0.25">
      <c r="M1204" s="33"/>
      <c r="N1204" s="335"/>
      <c r="O1204" s="1"/>
      <c r="P1204" s="1"/>
      <c r="Q1204" s="1"/>
    </row>
    <row r="1205" spans="13:17" x14ac:dyDescent="0.25">
      <c r="M1205" s="33"/>
      <c r="N1205" s="335"/>
      <c r="O1205" s="1"/>
      <c r="P1205" s="1"/>
      <c r="Q1205" s="1"/>
    </row>
    <row r="1206" spans="13:17" x14ac:dyDescent="0.25">
      <c r="M1206" s="33"/>
      <c r="N1206" s="335"/>
      <c r="O1206" s="1"/>
      <c r="P1206" s="1"/>
      <c r="Q1206" s="1"/>
    </row>
    <row r="1207" spans="13:17" x14ac:dyDescent="0.25">
      <c r="M1207" s="33"/>
      <c r="N1207" s="335"/>
      <c r="O1207" s="1"/>
      <c r="P1207" s="1"/>
      <c r="Q1207" s="1"/>
    </row>
    <row r="1208" spans="13:17" x14ac:dyDescent="0.25">
      <c r="M1208" s="33"/>
      <c r="N1208" s="335"/>
      <c r="O1208" s="1"/>
      <c r="P1208" s="1"/>
      <c r="Q1208" s="1"/>
    </row>
    <row r="1209" spans="13:17" x14ac:dyDescent="0.25">
      <c r="M1209" s="33"/>
      <c r="N1209" s="335"/>
      <c r="O1209" s="1"/>
      <c r="P1209" s="1"/>
      <c r="Q1209" s="1"/>
    </row>
    <row r="1210" spans="13:17" x14ac:dyDescent="0.25">
      <c r="M1210" s="33"/>
      <c r="N1210" s="335"/>
      <c r="O1210" s="1"/>
      <c r="P1210" s="1"/>
      <c r="Q1210" s="1"/>
    </row>
    <row r="1211" spans="13:17" x14ac:dyDescent="0.25">
      <c r="M1211" s="33"/>
      <c r="N1211" s="335"/>
      <c r="O1211" s="1"/>
      <c r="P1211" s="1"/>
      <c r="Q1211" s="1"/>
    </row>
    <row r="1212" spans="13:17" x14ac:dyDescent="0.25">
      <c r="M1212" s="33"/>
      <c r="N1212" s="335"/>
      <c r="O1212" s="1"/>
      <c r="P1212" s="1"/>
      <c r="Q1212" s="1"/>
    </row>
    <row r="1213" spans="13:17" x14ac:dyDescent="0.25">
      <c r="M1213" s="33"/>
      <c r="N1213" s="335"/>
      <c r="O1213" s="1"/>
      <c r="P1213" s="1"/>
      <c r="Q1213" s="1"/>
    </row>
    <row r="1214" spans="13:17" x14ac:dyDescent="0.25">
      <c r="M1214" s="33"/>
      <c r="N1214" s="335"/>
      <c r="O1214" s="1"/>
      <c r="P1214" s="1"/>
      <c r="Q1214" s="1"/>
    </row>
    <row r="1215" spans="13:17" x14ac:dyDescent="0.25">
      <c r="M1215" s="33"/>
      <c r="N1215" s="335"/>
      <c r="O1215" s="1"/>
      <c r="P1215" s="1"/>
      <c r="Q1215" s="1"/>
    </row>
    <row r="1216" spans="13:17" x14ac:dyDescent="0.25">
      <c r="M1216" s="33"/>
      <c r="N1216" s="335"/>
      <c r="O1216" s="1"/>
      <c r="P1216" s="1"/>
      <c r="Q1216" s="1"/>
    </row>
    <row r="1217" spans="13:17" x14ac:dyDescent="0.25">
      <c r="M1217" s="33"/>
      <c r="N1217" s="335"/>
      <c r="O1217" s="1"/>
      <c r="P1217" s="1"/>
      <c r="Q1217" s="1"/>
    </row>
    <row r="1218" spans="13:17" x14ac:dyDescent="0.25">
      <c r="M1218" s="33"/>
      <c r="N1218" s="335"/>
      <c r="O1218" s="1"/>
      <c r="P1218" s="1"/>
      <c r="Q1218" s="1"/>
    </row>
    <row r="1219" spans="13:17" x14ac:dyDescent="0.25">
      <c r="M1219" s="33"/>
      <c r="N1219" s="335"/>
      <c r="O1219" s="1"/>
      <c r="P1219" s="1"/>
      <c r="Q1219" s="1"/>
    </row>
    <row r="1220" spans="13:17" x14ac:dyDescent="0.25">
      <c r="M1220" s="33"/>
      <c r="N1220" s="335"/>
      <c r="O1220" s="1"/>
      <c r="P1220" s="1"/>
      <c r="Q1220" s="1"/>
    </row>
    <row r="1221" spans="13:17" x14ac:dyDescent="0.25">
      <c r="M1221" s="33"/>
      <c r="N1221" s="335"/>
      <c r="O1221" s="1"/>
      <c r="P1221" s="1"/>
      <c r="Q1221" s="1"/>
    </row>
    <row r="1222" spans="13:17" x14ac:dyDescent="0.25">
      <c r="M1222" s="33"/>
      <c r="N1222" s="335"/>
      <c r="O1222" s="1"/>
      <c r="P1222" s="1"/>
      <c r="Q1222" s="1"/>
    </row>
    <row r="1223" spans="13:17" x14ac:dyDescent="0.25">
      <c r="M1223" s="33"/>
      <c r="N1223" s="335"/>
      <c r="O1223" s="1"/>
      <c r="P1223" s="1"/>
      <c r="Q1223" s="1"/>
    </row>
    <row r="1224" spans="13:17" x14ac:dyDescent="0.25">
      <c r="M1224" s="33"/>
      <c r="N1224" s="335"/>
      <c r="O1224" s="1"/>
      <c r="P1224" s="1"/>
      <c r="Q1224" s="1"/>
    </row>
    <row r="1225" spans="13:17" x14ac:dyDescent="0.25">
      <c r="M1225" s="33"/>
      <c r="N1225" s="335"/>
      <c r="O1225" s="1"/>
      <c r="P1225" s="1"/>
      <c r="Q1225" s="1"/>
    </row>
    <row r="1226" spans="13:17" x14ac:dyDescent="0.25">
      <c r="M1226" s="33"/>
      <c r="N1226" s="335"/>
      <c r="O1226" s="1"/>
      <c r="P1226" s="1"/>
      <c r="Q1226" s="1"/>
    </row>
    <row r="1227" spans="13:17" x14ac:dyDescent="0.25">
      <c r="M1227" s="33"/>
      <c r="N1227" s="335"/>
      <c r="O1227" s="1"/>
      <c r="P1227" s="1"/>
      <c r="Q1227" s="1"/>
    </row>
    <row r="1228" spans="13:17" x14ac:dyDescent="0.25">
      <c r="M1228" s="33"/>
      <c r="N1228" s="335"/>
      <c r="O1228" s="1"/>
      <c r="P1228" s="1"/>
      <c r="Q1228" s="1"/>
    </row>
    <row r="1229" spans="13:17" x14ac:dyDescent="0.25">
      <c r="M1229" s="33"/>
      <c r="N1229" s="335"/>
      <c r="O1229" s="1"/>
      <c r="P1229" s="1"/>
      <c r="Q1229" s="1"/>
    </row>
    <row r="1230" spans="13:17" x14ac:dyDescent="0.25">
      <c r="M1230" s="33"/>
      <c r="N1230" s="335"/>
      <c r="O1230" s="1"/>
      <c r="P1230" s="1"/>
      <c r="Q1230" s="1"/>
    </row>
    <row r="1231" spans="13:17" x14ac:dyDescent="0.25">
      <c r="M1231" s="33"/>
      <c r="N1231" s="335"/>
      <c r="O1231" s="1"/>
      <c r="P1231" s="1"/>
      <c r="Q1231" s="1"/>
    </row>
    <row r="1232" spans="13:17" x14ac:dyDescent="0.25">
      <c r="M1232" s="33"/>
      <c r="N1232" s="335"/>
      <c r="O1232" s="1"/>
      <c r="P1232" s="1"/>
      <c r="Q1232" s="1"/>
    </row>
    <row r="1233" spans="13:17" x14ac:dyDescent="0.25">
      <c r="M1233" s="33"/>
      <c r="N1233" s="335"/>
      <c r="O1233" s="1"/>
      <c r="P1233" s="1"/>
      <c r="Q1233" s="1"/>
    </row>
    <row r="1234" spans="13:17" x14ac:dyDescent="0.25">
      <c r="M1234" s="33"/>
      <c r="N1234" s="335"/>
      <c r="O1234" s="1"/>
      <c r="P1234" s="1"/>
      <c r="Q1234" s="1"/>
    </row>
    <row r="1235" spans="13:17" x14ac:dyDescent="0.25">
      <c r="M1235" s="33"/>
      <c r="N1235" s="335"/>
      <c r="O1235" s="1"/>
      <c r="P1235" s="1"/>
      <c r="Q1235" s="1"/>
    </row>
    <row r="1236" spans="13:17" x14ac:dyDescent="0.25">
      <c r="M1236" s="33"/>
      <c r="N1236" s="335"/>
      <c r="O1236" s="1"/>
      <c r="P1236" s="1"/>
      <c r="Q1236" s="1"/>
    </row>
    <row r="1237" spans="13:17" x14ac:dyDescent="0.25">
      <c r="M1237" s="33"/>
      <c r="N1237" s="335"/>
      <c r="O1237" s="1"/>
      <c r="P1237" s="1"/>
      <c r="Q1237" s="1"/>
    </row>
    <row r="1238" spans="13:17" x14ac:dyDescent="0.25">
      <c r="M1238" s="33"/>
      <c r="N1238" s="335"/>
      <c r="O1238" s="1"/>
      <c r="P1238" s="1"/>
      <c r="Q1238" s="1"/>
    </row>
    <row r="1239" spans="13:17" x14ac:dyDescent="0.25">
      <c r="M1239" s="33"/>
      <c r="N1239" s="335"/>
      <c r="O1239" s="1"/>
      <c r="P1239" s="1"/>
      <c r="Q1239" s="1"/>
    </row>
    <row r="1240" spans="13:17" x14ac:dyDescent="0.25">
      <c r="M1240" s="33"/>
      <c r="N1240" s="335"/>
      <c r="O1240" s="1"/>
      <c r="P1240" s="1"/>
      <c r="Q1240" s="1"/>
    </row>
    <row r="1241" spans="13:17" x14ac:dyDescent="0.25">
      <c r="M1241" s="33"/>
      <c r="N1241" s="335"/>
      <c r="O1241" s="1"/>
      <c r="P1241" s="1"/>
      <c r="Q1241" s="1"/>
    </row>
    <row r="1242" spans="13:17" x14ac:dyDescent="0.25">
      <c r="M1242" s="33"/>
      <c r="N1242" s="335"/>
      <c r="O1242" s="1"/>
      <c r="P1242" s="1"/>
      <c r="Q1242" s="1"/>
    </row>
    <row r="1243" spans="13:17" x14ac:dyDescent="0.25">
      <c r="M1243" s="33"/>
      <c r="N1243" s="335"/>
      <c r="O1243" s="1"/>
      <c r="P1243" s="1"/>
      <c r="Q1243" s="1"/>
    </row>
    <row r="1244" spans="13:17" x14ac:dyDescent="0.25">
      <c r="M1244" s="33"/>
      <c r="N1244" s="335"/>
      <c r="O1244" s="1"/>
      <c r="P1244" s="1"/>
      <c r="Q1244" s="1"/>
    </row>
    <row r="1245" spans="13:17" x14ac:dyDescent="0.25">
      <c r="M1245" s="33"/>
      <c r="N1245" s="335"/>
      <c r="O1245" s="1"/>
      <c r="P1245" s="1"/>
      <c r="Q1245" s="1"/>
    </row>
    <row r="1246" spans="13:17" x14ac:dyDescent="0.25">
      <c r="M1246" s="33"/>
      <c r="N1246" s="335"/>
      <c r="O1246" s="1"/>
      <c r="P1246" s="1"/>
      <c r="Q1246" s="1"/>
    </row>
    <row r="1247" spans="13:17" x14ac:dyDescent="0.25">
      <c r="M1247" s="33"/>
      <c r="N1247" s="335"/>
      <c r="O1247" s="1"/>
      <c r="P1247" s="1"/>
      <c r="Q1247" s="1"/>
    </row>
    <row r="1248" spans="13:17" x14ac:dyDescent="0.25">
      <c r="M1248" s="33"/>
      <c r="N1248" s="335"/>
      <c r="O1248" s="1"/>
      <c r="P1248" s="1"/>
      <c r="Q1248" s="1"/>
    </row>
    <row r="1249" spans="13:17" x14ac:dyDescent="0.25">
      <c r="M1249" s="33"/>
      <c r="N1249" s="335"/>
      <c r="O1249" s="1"/>
      <c r="P1249" s="1"/>
      <c r="Q1249" s="1"/>
    </row>
    <row r="1250" spans="13:17" x14ac:dyDescent="0.25">
      <c r="M1250" s="33"/>
      <c r="N1250" s="335"/>
      <c r="O1250" s="1"/>
      <c r="P1250" s="1"/>
      <c r="Q1250" s="1"/>
    </row>
    <row r="1251" spans="13:17" x14ac:dyDescent="0.25">
      <c r="M1251" s="33"/>
      <c r="N1251" s="335"/>
      <c r="O1251" s="1"/>
      <c r="P1251" s="1"/>
      <c r="Q1251" s="1"/>
    </row>
    <row r="1252" spans="13:17" x14ac:dyDescent="0.25">
      <c r="M1252" s="33"/>
      <c r="N1252" s="335"/>
      <c r="O1252" s="1"/>
      <c r="P1252" s="1"/>
      <c r="Q1252" s="1"/>
    </row>
    <row r="1253" spans="13:17" x14ac:dyDescent="0.25">
      <c r="M1253" s="33"/>
      <c r="N1253" s="335"/>
      <c r="O1253" s="1"/>
      <c r="P1253" s="1"/>
      <c r="Q1253" s="1"/>
    </row>
    <row r="1254" spans="13:17" x14ac:dyDescent="0.25">
      <c r="M1254" s="33"/>
      <c r="N1254" s="335"/>
      <c r="O1254" s="1"/>
      <c r="P1254" s="1"/>
      <c r="Q1254" s="1"/>
    </row>
    <row r="1255" spans="13:17" x14ac:dyDescent="0.25">
      <c r="M1255" s="33"/>
      <c r="N1255" s="335"/>
      <c r="O1255" s="1"/>
      <c r="P1255" s="1"/>
      <c r="Q1255" s="1"/>
    </row>
    <row r="1256" spans="13:17" x14ac:dyDescent="0.25">
      <c r="M1256" s="33"/>
      <c r="N1256" s="335"/>
      <c r="O1256" s="1"/>
      <c r="P1256" s="1"/>
      <c r="Q1256" s="1"/>
    </row>
    <row r="1257" spans="13:17" x14ac:dyDescent="0.25">
      <c r="M1257" s="33"/>
      <c r="N1257" s="335"/>
      <c r="O1257" s="1"/>
      <c r="P1257" s="1"/>
      <c r="Q1257" s="1"/>
    </row>
    <row r="1258" spans="13:17" x14ac:dyDescent="0.25">
      <c r="M1258" s="33"/>
      <c r="N1258" s="335"/>
      <c r="O1258" s="1"/>
      <c r="P1258" s="1"/>
      <c r="Q1258" s="1"/>
    </row>
    <row r="1259" spans="13:17" x14ac:dyDescent="0.25">
      <c r="M1259" s="33"/>
      <c r="N1259" s="335"/>
      <c r="O1259" s="1"/>
      <c r="P1259" s="1"/>
      <c r="Q1259" s="1"/>
    </row>
    <row r="1260" spans="13:17" x14ac:dyDescent="0.25">
      <c r="M1260" s="33"/>
      <c r="N1260" s="335"/>
      <c r="O1260" s="1"/>
      <c r="P1260" s="1"/>
      <c r="Q1260" s="1"/>
    </row>
    <row r="1261" spans="13:17" x14ac:dyDescent="0.25">
      <c r="M1261" s="33"/>
      <c r="N1261" s="335"/>
      <c r="O1261" s="1"/>
      <c r="P1261" s="1"/>
      <c r="Q1261" s="1"/>
    </row>
    <row r="1262" spans="13:17" x14ac:dyDescent="0.25">
      <c r="M1262" s="33"/>
      <c r="N1262" s="335"/>
      <c r="O1262" s="1"/>
      <c r="P1262" s="1"/>
      <c r="Q1262" s="1"/>
    </row>
    <row r="1263" spans="13:17" x14ac:dyDescent="0.25">
      <c r="M1263" s="33"/>
      <c r="N1263" s="335"/>
      <c r="O1263" s="1"/>
      <c r="P1263" s="1"/>
      <c r="Q1263" s="1"/>
    </row>
    <row r="1264" spans="13:17" x14ac:dyDescent="0.25">
      <c r="M1264" s="33"/>
      <c r="N1264" s="335"/>
      <c r="O1264" s="1"/>
      <c r="P1264" s="1"/>
      <c r="Q1264" s="1"/>
    </row>
    <row r="1265" spans="13:17" x14ac:dyDescent="0.25">
      <c r="M1265" s="33"/>
      <c r="N1265" s="335"/>
      <c r="O1265" s="1"/>
      <c r="P1265" s="1"/>
      <c r="Q1265" s="1"/>
    </row>
    <row r="1266" spans="13:17" x14ac:dyDescent="0.25">
      <c r="M1266" s="33"/>
      <c r="N1266" s="335"/>
      <c r="O1266" s="1"/>
      <c r="P1266" s="1"/>
      <c r="Q1266" s="1"/>
    </row>
    <row r="1267" spans="13:17" x14ac:dyDescent="0.25">
      <c r="M1267" s="33"/>
      <c r="N1267" s="335"/>
      <c r="O1267" s="1"/>
      <c r="P1267" s="1"/>
      <c r="Q1267" s="1"/>
    </row>
    <row r="1268" spans="13:17" x14ac:dyDescent="0.25">
      <c r="M1268" s="33"/>
      <c r="N1268" s="335"/>
      <c r="O1268" s="1"/>
      <c r="P1268" s="1"/>
      <c r="Q1268" s="1"/>
    </row>
    <row r="1269" spans="13:17" x14ac:dyDescent="0.25">
      <c r="M1269" s="33"/>
      <c r="N1269" s="335"/>
      <c r="O1269" s="1"/>
      <c r="P1269" s="1"/>
      <c r="Q1269" s="1"/>
    </row>
    <row r="1270" spans="13:17" x14ac:dyDescent="0.25">
      <c r="M1270" s="33"/>
      <c r="N1270" s="335"/>
      <c r="O1270" s="1"/>
      <c r="P1270" s="1"/>
      <c r="Q1270" s="1"/>
    </row>
    <row r="1271" spans="13:17" x14ac:dyDescent="0.25">
      <c r="M1271" s="33"/>
      <c r="N1271" s="335"/>
      <c r="O1271" s="1"/>
      <c r="P1271" s="1"/>
      <c r="Q1271" s="1"/>
    </row>
    <row r="1272" spans="13:17" x14ac:dyDescent="0.25">
      <c r="M1272" s="33"/>
      <c r="N1272" s="335"/>
      <c r="O1272" s="1"/>
      <c r="P1272" s="1"/>
      <c r="Q1272" s="1"/>
    </row>
    <row r="1273" spans="13:17" x14ac:dyDescent="0.25">
      <c r="M1273" s="33"/>
      <c r="N1273" s="335"/>
      <c r="O1273" s="1"/>
      <c r="P1273" s="1"/>
      <c r="Q1273" s="1"/>
    </row>
    <row r="1274" spans="13:17" x14ac:dyDescent="0.25">
      <c r="M1274" s="33"/>
      <c r="N1274" s="335"/>
      <c r="O1274" s="1"/>
      <c r="P1274" s="1"/>
      <c r="Q1274" s="1"/>
    </row>
    <row r="1275" spans="13:17" x14ac:dyDescent="0.25">
      <c r="M1275" s="33"/>
      <c r="N1275" s="335"/>
      <c r="O1275" s="1"/>
      <c r="P1275" s="1"/>
      <c r="Q1275" s="1"/>
    </row>
    <row r="1276" spans="13:17" x14ac:dyDescent="0.25">
      <c r="M1276" s="33"/>
      <c r="N1276" s="335"/>
      <c r="O1276" s="1"/>
      <c r="P1276" s="1"/>
      <c r="Q1276" s="1"/>
    </row>
    <row r="1277" spans="13:17" x14ac:dyDescent="0.25">
      <c r="M1277" s="33"/>
      <c r="N1277" s="335"/>
      <c r="O1277" s="1"/>
      <c r="P1277" s="1"/>
      <c r="Q1277" s="1"/>
    </row>
    <row r="1278" spans="13:17" x14ac:dyDescent="0.25">
      <c r="M1278" s="33"/>
      <c r="N1278" s="335"/>
      <c r="O1278" s="1"/>
      <c r="P1278" s="1"/>
      <c r="Q1278" s="1"/>
    </row>
    <row r="1279" spans="13:17" x14ac:dyDescent="0.25">
      <c r="M1279" s="33"/>
      <c r="N1279" s="335"/>
      <c r="O1279" s="1"/>
      <c r="P1279" s="1"/>
      <c r="Q1279" s="1"/>
    </row>
    <row r="1280" spans="13:17" x14ac:dyDescent="0.25">
      <c r="M1280" s="33"/>
      <c r="N1280" s="335"/>
      <c r="O1280" s="1"/>
      <c r="P1280" s="1"/>
      <c r="Q1280" s="1"/>
    </row>
    <row r="1281" spans="13:17" x14ac:dyDescent="0.25">
      <c r="M1281" s="33"/>
      <c r="N1281" s="335"/>
      <c r="O1281" s="1"/>
      <c r="P1281" s="1"/>
      <c r="Q1281" s="1"/>
    </row>
    <row r="1282" spans="13:17" x14ac:dyDescent="0.25">
      <c r="M1282" s="33"/>
      <c r="N1282" s="335"/>
      <c r="O1282" s="1"/>
      <c r="P1282" s="1"/>
      <c r="Q1282" s="1"/>
    </row>
    <row r="1283" spans="13:17" x14ac:dyDescent="0.25">
      <c r="M1283" s="33"/>
      <c r="N1283" s="335"/>
      <c r="O1283" s="1"/>
      <c r="P1283" s="1"/>
      <c r="Q1283" s="1"/>
    </row>
    <row r="1284" spans="13:17" x14ac:dyDescent="0.25">
      <c r="M1284" s="33"/>
      <c r="N1284" s="335"/>
      <c r="O1284" s="1"/>
      <c r="P1284" s="1"/>
      <c r="Q1284" s="1"/>
    </row>
    <row r="1285" spans="13:17" x14ac:dyDescent="0.25">
      <c r="M1285" s="33"/>
      <c r="N1285" s="335"/>
      <c r="O1285" s="1"/>
      <c r="P1285" s="1"/>
      <c r="Q1285" s="1"/>
    </row>
    <row r="1286" spans="13:17" x14ac:dyDescent="0.25">
      <c r="M1286" s="33"/>
      <c r="N1286" s="335"/>
      <c r="O1286" s="1"/>
      <c r="P1286" s="1"/>
      <c r="Q1286" s="1"/>
    </row>
    <row r="1287" spans="13:17" x14ac:dyDescent="0.25">
      <c r="M1287" s="33"/>
      <c r="N1287" s="335"/>
      <c r="O1287" s="1"/>
      <c r="P1287" s="1"/>
      <c r="Q1287" s="1"/>
    </row>
    <row r="1288" spans="13:17" x14ac:dyDescent="0.25">
      <c r="M1288" s="33"/>
      <c r="N1288" s="335"/>
      <c r="O1288" s="1"/>
      <c r="P1288" s="1"/>
      <c r="Q1288" s="1"/>
    </row>
    <row r="1289" spans="13:17" x14ac:dyDescent="0.25">
      <c r="M1289" s="33"/>
      <c r="N1289" s="335"/>
      <c r="O1289" s="1"/>
      <c r="P1289" s="1"/>
      <c r="Q1289" s="1"/>
    </row>
    <row r="1290" spans="13:17" x14ac:dyDescent="0.25">
      <c r="M1290" s="33"/>
      <c r="N1290" s="335"/>
      <c r="O1290" s="1"/>
      <c r="P1290" s="1"/>
      <c r="Q1290" s="1"/>
    </row>
    <row r="1291" spans="13:17" x14ac:dyDescent="0.25">
      <c r="M1291" s="33"/>
      <c r="N1291" s="335"/>
      <c r="O1291" s="1"/>
      <c r="P1291" s="1"/>
      <c r="Q1291" s="1"/>
    </row>
    <row r="1292" spans="13:17" x14ac:dyDescent="0.25">
      <c r="M1292" s="33"/>
      <c r="N1292" s="335"/>
      <c r="O1292" s="1"/>
      <c r="P1292" s="1"/>
      <c r="Q1292" s="1"/>
    </row>
    <row r="1293" spans="13:17" x14ac:dyDescent="0.25">
      <c r="M1293" s="33"/>
      <c r="N1293" s="335"/>
      <c r="O1293" s="1"/>
      <c r="P1293" s="1"/>
      <c r="Q1293" s="1"/>
    </row>
    <row r="1294" spans="13:17" x14ac:dyDescent="0.25">
      <c r="M1294" s="33"/>
      <c r="N1294" s="335"/>
      <c r="O1294" s="1"/>
      <c r="P1294" s="1"/>
      <c r="Q1294" s="1"/>
    </row>
    <row r="1295" spans="13:17" x14ac:dyDescent="0.25">
      <c r="M1295" s="33"/>
      <c r="N1295" s="335"/>
      <c r="O1295" s="1"/>
      <c r="P1295" s="1"/>
      <c r="Q1295" s="1"/>
    </row>
    <row r="1296" spans="13:17" x14ac:dyDescent="0.25">
      <c r="M1296" s="33"/>
      <c r="N1296" s="335"/>
      <c r="O1296" s="1"/>
      <c r="P1296" s="1"/>
      <c r="Q1296" s="1"/>
    </row>
    <row r="1297" spans="13:17" x14ac:dyDescent="0.25">
      <c r="M1297" s="33"/>
      <c r="N1297" s="335"/>
      <c r="O1297" s="1"/>
      <c r="P1297" s="1"/>
      <c r="Q1297" s="1"/>
    </row>
    <row r="1298" spans="13:17" x14ac:dyDescent="0.25">
      <c r="M1298" s="33"/>
      <c r="N1298" s="335"/>
      <c r="O1298" s="1"/>
      <c r="P1298" s="1"/>
      <c r="Q1298" s="1"/>
    </row>
    <row r="1299" spans="13:17" x14ac:dyDescent="0.25">
      <c r="M1299" s="33"/>
      <c r="N1299" s="335"/>
      <c r="O1299" s="1"/>
      <c r="P1299" s="1"/>
      <c r="Q1299" s="1"/>
    </row>
    <row r="1300" spans="13:17" x14ac:dyDescent="0.25">
      <c r="M1300" s="33"/>
      <c r="N1300" s="335"/>
      <c r="O1300" s="1"/>
      <c r="P1300" s="1"/>
      <c r="Q1300" s="1"/>
    </row>
    <row r="1301" spans="13:17" x14ac:dyDescent="0.25">
      <c r="M1301" s="33"/>
      <c r="N1301" s="335"/>
      <c r="O1301" s="1"/>
      <c r="P1301" s="1"/>
      <c r="Q1301" s="1"/>
    </row>
    <row r="1302" spans="13:17" x14ac:dyDescent="0.25">
      <c r="M1302" s="33"/>
      <c r="N1302" s="335"/>
      <c r="O1302" s="1"/>
      <c r="P1302" s="1"/>
      <c r="Q1302" s="1"/>
    </row>
    <row r="1303" spans="13:17" x14ac:dyDescent="0.25">
      <c r="M1303" s="33"/>
      <c r="N1303" s="335"/>
      <c r="O1303" s="1"/>
      <c r="P1303" s="1"/>
      <c r="Q1303" s="1"/>
    </row>
    <row r="1304" spans="13:17" x14ac:dyDescent="0.25">
      <c r="M1304" s="33"/>
      <c r="N1304" s="335"/>
      <c r="O1304" s="1"/>
      <c r="P1304" s="1"/>
      <c r="Q1304" s="1"/>
    </row>
    <row r="1305" spans="13:17" x14ac:dyDescent="0.25">
      <c r="M1305" s="33"/>
      <c r="N1305" s="335"/>
      <c r="O1305" s="1"/>
      <c r="P1305" s="1"/>
      <c r="Q1305" s="1"/>
    </row>
    <row r="1306" spans="13:17" x14ac:dyDescent="0.25">
      <c r="M1306" s="33"/>
      <c r="N1306" s="335"/>
      <c r="O1306" s="1"/>
      <c r="P1306" s="1"/>
      <c r="Q1306" s="1"/>
    </row>
    <row r="1307" spans="13:17" x14ac:dyDescent="0.25">
      <c r="M1307" s="33"/>
      <c r="N1307" s="335"/>
      <c r="O1307" s="1"/>
      <c r="P1307" s="1"/>
      <c r="Q1307" s="1"/>
    </row>
    <row r="1308" spans="13:17" x14ac:dyDescent="0.25">
      <c r="M1308" s="33"/>
      <c r="N1308" s="335"/>
      <c r="O1308" s="1"/>
      <c r="P1308" s="1"/>
      <c r="Q1308" s="1"/>
    </row>
    <row r="1309" spans="13:17" x14ac:dyDescent="0.25">
      <c r="M1309" s="33"/>
      <c r="N1309" s="335"/>
      <c r="O1309" s="1"/>
      <c r="P1309" s="1"/>
      <c r="Q1309" s="1"/>
    </row>
    <row r="1310" spans="13:17" x14ac:dyDescent="0.25">
      <c r="M1310" s="33"/>
      <c r="N1310" s="335"/>
      <c r="O1310" s="1"/>
      <c r="P1310" s="1"/>
      <c r="Q1310" s="1"/>
    </row>
    <row r="1311" spans="13:17" x14ac:dyDescent="0.25">
      <c r="M1311" s="33"/>
      <c r="N1311" s="335"/>
      <c r="O1311" s="1"/>
      <c r="P1311" s="1"/>
      <c r="Q1311" s="1"/>
    </row>
    <row r="1312" spans="13:17" x14ac:dyDescent="0.25">
      <c r="M1312" s="33"/>
      <c r="N1312" s="335"/>
      <c r="O1312" s="1"/>
      <c r="P1312" s="1"/>
      <c r="Q1312" s="1"/>
    </row>
    <row r="1313" spans="13:17" x14ac:dyDescent="0.25">
      <c r="M1313" s="33"/>
      <c r="N1313" s="335"/>
      <c r="O1313" s="1"/>
      <c r="P1313" s="1"/>
      <c r="Q1313" s="1"/>
    </row>
    <row r="1314" spans="13:17" x14ac:dyDescent="0.25">
      <c r="M1314" s="33"/>
      <c r="N1314" s="335"/>
      <c r="O1314" s="1"/>
      <c r="P1314" s="1"/>
      <c r="Q1314" s="1"/>
    </row>
    <row r="1315" spans="13:17" x14ac:dyDescent="0.25">
      <c r="M1315" s="33"/>
      <c r="N1315" s="335"/>
      <c r="O1315" s="1"/>
      <c r="P1315" s="1"/>
      <c r="Q1315" s="1"/>
    </row>
    <row r="1316" spans="13:17" x14ac:dyDescent="0.25">
      <c r="M1316" s="33"/>
      <c r="N1316" s="335"/>
      <c r="O1316" s="1"/>
      <c r="P1316" s="1"/>
      <c r="Q1316" s="1"/>
    </row>
    <row r="1317" spans="13:17" x14ac:dyDescent="0.25">
      <c r="M1317" s="33"/>
      <c r="N1317" s="335"/>
      <c r="O1317" s="1"/>
      <c r="P1317" s="1"/>
      <c r="Q1317" s="1"/>
    </row>
    <row r="1318" spans="13:17" x14ac:dyDescent="0.25">
      <c r="M1318" s="33"/>
      <c r="N1318" s="335"/>
      <c r="O1318" s="1"/>
      <c r="P1318" s="1"/>
      <c r="Q1318" s="1"/>
    </row>
    <row r="1319" spans="13:17" x14ac:dyDescent="0.25">
      <c r="M1319" s="33"/>
      <c r="N1319" s="335"/>
      <c r="O1319" s="1"/>
      <c r="P1319" s="1"/>
      <c r="Q1319" s="1"/>
    </row>
    <row r="1320" spans="13:17" x14ac:dyDescent="0.25">
      <c r="M1320" s="33"/>
      <c r="N1320" s="335"/>
      <c r="O1320" s="1"/>
      <c r="P1320" s="1"/>
      <c r="Q1320" s="1"/>
    </row>
    <row r="1321" spans="13:17" x14ac:dyDescent="0.25">
      <c r="M1321" s="33"/>
      <c r="N1321" s="335"/>
      <c r="O1321" s="1"/>
      <c r="P1321" s="1"/>
      <c r="Q1321" s="1"/>
    </row>
    <row r="1322" spans="13:17" x14ac:dyDescent="0.25">
      <c r="M1322" s="33"/>
      <c r="N1322" s="335"/>
      <c r="O1322" s="1"/>
      <c r="P1322" s="1"/>
      <c r="Q1322" s="1"/>
    </row>
    <row r="1323" spans="13:17" x14ac:dyDescent="0.25">
      <c r="M1323" s="33"/>
      <c r="N1323" s="335"/>
      <c r="O1323" s="1"/>
      <c r="P1323" s="1"/>
      <c r="Q1323" s="1"/>
    </row>
    <row r="1324" spans="13:17" x14ac:dyDescent="0.25">
      <c r="M1324" s="33"/>
      <c r="N1324" s="335"/>
      <c r="O1324" s="1"/>
      <c r="P1324" s="1"/>
      <c r="Q1324" s="1"/>
    </row>
    <row r="1325" spans="13:17" x14ac:dyDescent="0.25">
      <c r="M1325" s="33"/>
      <c r="N1325" s="335"/>
      <c r="O1325" s="1"/>
      <c r="P1325" s="1"/>
      <c r="Q1325" s="1"/>
    </row>
    <row r="1326" spans="13:17" x14ac:dyDescent="0.25">
      <c r="M1326" s="33"/>
      <c r="N1326" s="335"/>
      <c r="O1326" s="1"/>
      <c r="P1326" s="1"/>
      <c r="Q1326" s="1"/>
    </row>
    <row r="1327" spans="13:17" x14ac:dyDescent="0.25">
      <c r="M1327" s="33"/>
      <c r="N1327" s="335"/>
      <c r="O1327" s="1"/>
      <c r="P1327" s="1"/>
      <c r="Q1327" s="1"/>
    </row>
    <row r="1328" spans="13:17" x14ac:dyDescent="0.25">
      <c r="M1328" s="33"/>
      <c r="N1328" s="335"/>
      <c r="O1328" s="1"/>
      <c r="P1328" s="1"/>
      <c r="Q1328" s="1"/>
    </row>
    <row r="1329" spans="13:17" x14ac:dyDescent="0.25">
      <c r="M1329" s="33"/>
      <c r="N1329" s="335"/>
      <c r="O1329" s="1"/>
      <c r="P1329" s="1"/>
      <c r="Q1329" s="1"/>
    </row>
    <row r="1330" spans="13:17" x14ac:dyDescent="0.25">
      <c r="M1330" s="33"/>
      <c r="N1330" s="335"/>
      <c r="O1330" s="1"/>
      <c r="P1330" s="1"/>
      <c r="Q1330" s="1"/>
    </row>
    <row r="1331" spans="13:17" x14ac:dyDescent="0.25">
      <c r="M1331" s="33"/>
      <c r="N1331" s="335"/>
      <c r="O1331" s="1"/>
      <c r="P1331" s="1"/>
      <c r="Q1331" s="1"/>
    </row>
    <row r="1332" spans="13:17" x14ac:dyDescent="0.25">
      <c r="M1332" s="33"/>
      <c r="N1332" s="335"/>
      <c r="O1332" s="1"/>
      <c r="P1332" s="1"/>
      <c r="Q1332" s="1"/>
    </row>
    <row r="1333" spans="13:17" x14ac:dyDescent="0.25">
      <c r="M1333" s="33"/>
      <c r="N1333" s="335"/>
      <c r="O1333" s="1"/>
      <c r="P1333" s="1"/>
      <c r="Q1333" s="1"/>
    </row>
    <row r="1334" spans="13:17" x14ac:dyDescent="0.25">
      <c r="M1334" s="33"/>
      <c r="N1334" s="335"/>
      <c r="O1334" s="1"/>
      <c r="P1334" s="1"/>
      <c r="Q1334" s="1"/>
    </row>
    <row r="1335" spans="13:17" x14ac:dyDescent="0.25">
      <c r="M1335" s="33"/>
      <c r="N1335" s="335"/>
      <c r="O1335" s="1"/>
      <c r="P1335" s="1"/>
      <c r="Q1335" s="1"/>
    </row>
    <row r="1336" spans="13:17" x14ac:dyDescent="0.25">
      <c r="M1336" s="33"/>
      <c r="N1336" s="335"/>
      <c r="O1336" s="1"/>
      <c r="P1336" s="1"/>
      <c r="Q1336" s="1"/>
    </row>
    <row r="1337" spans="13:17" x14ac:dyDescent="0.25">
      <c r="M1337" s="33"/>
      <c r="N1337" s="335"/>
      <c r="O1337" s="1"/>
      <c r="P1337" s="1"/>
      <c r="Q1337" s="1"/>
    </row>
    <row r="1338" spans="13:17" x14ac:dyDescent="0.25">
      <c r="M1338" s="33"/>
      <c r="N1338" s="335"/>
      <c r="O1338" s="1"/>
      <c r="P1338" s="1"/>
      <c r="Q1338" s="1"/>
    </row>
    <row r="1339" spans="13:17" x14ac:dyDescent="0.25">
      <c r="M1339" s="33"/>
      <c r="N1339" s="335"/>
      <c r="O1339" s="1"/>
      <c r="P1339" s="1"/>
      <c r="Q1339" s="1"/>
    </row>
    <row r="1340" spans="13:17" x14ac:dyDescent="0.25">
      <c r="M1340" s="33"/>
      <c r="N1340" s="335"/>
      <c r="O1340" s="1"/>
      <c r="P1340" s="1"/>
      <c r="Q1340" s="1"/>
    </row>
    <row r="1341" spans="13:17" x14ac:dyDescent="0.25">
      <c r="M1341" s="33"/>
      <c r="N1341" s="335"/>
      <c r="O1341" s="1"/>
      <c r="P1341" s="1"/>
      <c r="Q1341" s="1"/>
    </row>
    <row r="1342" spans="13:17" x14ac:dyDescent="0.25">
      <c r="M1342" s="33"/>
      <c r="N1342" s="335"/>
      <c r="O1342" s="1"/>
      <c r="P1342" s="1"/>
      <c r="Q1342" s="1"/>
    </row>
    <row r="1343" spans="13:17" x14ac:dyDescent="0.25">
      <c r="M1343" s="33"/>
      <c r="N1343" s="335"/>
      <c r="O1343" s="1"/>
      <c r="P1343" s="1"/>
      <c r="Q1343" s="1"/>
    </row>
    <row r="1344" spans="13:17" x14ac:dyDescent="0.25">
      <c r="M1344" s="33"/>
      <c r="N1344" s="335"/>
      <c r="O1344" s="1"/>
      <c r="P1344" s="1"/>
      <c r="Q1344" s="1"/>
    </row>
    <row r="1345" spans="13:17" x14ac:dyDescent="0.25">
      <c r="M1345" s="33"/>
      <c r="N1345" s="335"/>
      <c r="O1345" s="1"/>
      <c r="P1345" s="1"/>
      <c r="Q1345" s="1"/>
    </row>
    <row r="1346" spans="13:17" x14ac:dyDescent="0.25">
      <c r="M1346" s="33"/>
      <c r="N1346" s="335"/>
      <c r="O1346" s="1"/>
      <c r="P1346" s="1"/>
      <c r="Q1346" s="1"/>
    </row>
    <row r="1347" spans="13:17" x14ac:dyDescent="0.25">
      <c r="M1347" s="33"/>
      <c r="N1347" s="335"/>
      <c r="O1347" s="1"/>
      <c r="P1347" s="1"/>
      <c r="Q1347" s="1"/>
    </row>
    <row r="1348" spans="13:17" x14ac:dyDescent="0.25">
      <c r="M1348" s="33"/>
      <c r="N1348" s="335"/>
      <c r="O1348" s="1"/>
      <c r="P1348" s="1"/>
      <c r="Q1348" s="1"/>
    </row>
    <row r="1349" spans="13:17" x14ac:dyDescent="0.25">
      <c r="M1349" s="33"/>
      <c r="N1349" s="335"/>
      <c r="O1349" s="1"/>
      <c r="P1349" s="1"/>
      <c r="Q1349" s="1"/>
    </row>
    <row r="1350" spans="13:17" x14ac:dyDescent="0.25">
      <c r="M1350" s="33"/>
      <c r="N1350" s="335"/>
      <c r="O1350" s="1"/>
      <c r="P1350" s="1"/>
      <c r="Q1350" s="1"/>
    </row>
    <row r="1351" spans="13:17" x14ac:dyDescent="0.25">
      <c r="M1351" s="33"/>
      <c r="N1351" s="335"/>
      <c r="O1351" s="1"/>
      <c r="P1351" s="1"/>
      <c r="Q1351" s="1"/>
    </row>
    <row r="1352" spans="13:17" x14ac:dyDescent="0.25">
      <c r="M1352" s="33"/>
      <c r="N1352" s="335"/>
      <c r="O1352" s="1"/>
      <c r="P1352" s="1"/>
      <c r="Q1352" s="1"/>
    </row>
    <row r="1353" spans="13:17" x14ac:dyDescent="0.25">
      <c r="M1353" s="33"/>
      <c r="N1353" s="335"/>
      <c r="O1353" s="1"/>
      <c r="P1353" s="1"/>
      <c r="Q1353" s="1"/>
    </row>
    <row r="1354" spans="13:17" x14ac:dyDescent="0.25">
      <c r="M1354" s="33"/>
      <c r="N1354" s="335"/>
      <c r="O1354" s="1"/>
      <c r="P1354" s="1"/>
      <c r="Q1354" s="1"/>
    </row>
    <row r="1355" spans="13:17" x14ac:dyDescent="0.25">
      <c r="M1355" s="33"/>
      <c r="N1355" s="335"/>
      <c r="O1355" s="1"/>
      <c r="P1355" s="1"/>
      <c r="Q1355" s="1"/>
    </row>
    <row r="1356" spans="13:17" x14ac:dyDescent="0.25">
      <c r="M1356" s="33"/>
      <c r="N1356" s="335"/>
      <c r="O1356" s="1"/>
      <c r="P1356" s="1"/>
      <c r="Q1356" s="1"/>
    </row>
    <row r="1357" spans="13:17" x14ac:dyDescent="0.25">
      <c r="M1357" s="33"/>
      <c r="N1357" s="335"/>
      <c r="O1357" s="1"/>
      <c r="P1357" s="1"/>
      <c r="Q1357" s="1"/>
    </row>
    <row r="1358" spans="13:17" x14ac:dyDescent="0.25">
      <c r="M1358" s="33"/>
      <c r="N1358" s="335"/>
      <c r="O1358" s="1"/>
      <c r="P1358" s="1"/>
      <c r="Q1358" s="1"/>
    </row>
    <row r="1359" spans="13:17" x14ac:dyDescent="0.25">
      <c r="M1359" s="33"/>
      <c r="N1359" s="335"/>
      <c r="O1359" s="1"/>
      <c r="P1359" s="1"/>
      <c r="Q1359" s="1"/>
    </row>
    <row r="1360" spans="13:17" x14ac:dyDescent="0.25">
      <c r="M1360" s="33"/>
      <c r="N1360" s="335"/>
      <c r="O1360" s="1"/>
      <c r="P1360" s="1"/>
      <c r="Q1360" s="1"/>
    </row>
    <row r="1361" spans="13:17" x14ac:dyDescent="0.25">
      <c r="M1361" s="33"/>
      <c r="N1361" s="335"/>
      <c r="O1361" s="1"/>
      <c r="P1361" s="1"/>
      <c r="Q1361" s="1"/>
    </row>
    <row r="1362" spans="13:17" x14ac:dyDescent="0.25">
      <c r="M1362" s="33"/>
      <c r="N1362" s="335"/>
      <c r="O1362" s="1"/>
      <c r="P1362" s="1"/>
      <c r="Q1362" s="1"/>
    </row>
    <row r="1363" spans="13:17" x14ac:dyDescent="0.25">
      <c r="M1363" s="33"/>
      <c r="N1363" s="335"/>
      <c r="O1363" s="1"/>
      <c r="P1363" s="1"/>
      <c r="Q1363" s="1"/>
    </row>
    <row r="1364" spans="13:17" x14ac:dyDescent="0.25">
      <c r="M1364" s="33"/>
      <c r="N1364" s="335"/>
      <c r="O1364" s="1"/>
      <c r="P1364" s="1"/>
      <c r="Q1364" s="1"/>
    </row>
    <row r="1365" spans="13:17" x14ac:dyDescent="0.25">
      <c r="M1365" s="33"/>
      <c r="N1365" s="335"/>
      <c r="O1365" s="1"/>
      <c r="P1365" s="1"/>
      <c r="Q1365" s="1"/>
    </row>
    <row r="1366" spans="13:17" x14ac:dyDescent="0.25">
      <c r="M1366" s="33"/>
      <c r="N1366" s="335"/>
      <c r="O1366" s="1"/>
      <c r="P1366" s="1"/>
      <c r="Q1366" s="1"/>
    </row>
    <row r="1367" spans="13:17" x14ac:dyDescent="0.25">
      <c r="M1367" s="33"/>
      <c r="N1367" s="335"/>
      <c r="O1367" s="1"/>
      <c r="P1367" s="1"/>
      <c r="Q1367" s="1"/>
    </row>
    <row r="1368" spans="13:17" x14ac:dyDescent="0.25">
      <c r="M1368" s="33"/>
      <c r="N1368" s="335"/>
      <c r="O1368" s="1"/>
      <c r="P1368" s="1"/>
      <c r="Q1368" s="1"/>
    </row>
    <row r="1369" spans="13:17" x14ac:dyDescent="0.25">
      <c r="M1369" s="33"/>
      <c r="N1369" s="335"/>
      <c r="O1369" s="1"/>
      <c r="P1369" s="1"/>
      <c r="Q1369" s="1"/>
    </row>
    <row r="1370" spans="13:17" x14ac:dyDescent="0.25">
      <c r="M1370" s="33"/>
      <c r="N1370" s="335"/>
      <c r="O1370" s="1"/>
      <c r="P1370" s="1"/>
      <c r="Q1370" s="1"/>
    </row>
    <row r="1371" spans="13:17" x14ac:dyDescent="0.25">
      <c r="M1371" s="33"/>
      <c r="N1371" s="335"/>
      <c r="O1371" s="1"/>
      <c r="P1371" s="1"/>
      <c r="Q1371" s="1"/>
    </row>
    <row r="1372" spans="13:17" x14ac:dyDescent="0.25">
      <c r="M1372" s="33"/>
      <c r="N1372" s="335"/>
      <c r="O1372" s="1"/>
      <c r="P1372" s="1"/>
      <c r="Q1372" s="1"/>
    </row>
    <row r="1373" spans="13:17" x14ac:dyDescent="0.25">
      <c r="M1373" s="33"/>
      <c r="N1373" s="335"/>
      <c r="O1373" s="1"/>
      <c r="P1373" s="1"/>
      <c r="Q1373" s="1"/>
    </row>
    <row r="1374" spans="13:17" x14ac:dyDescent="0.25">
      <c r="M1374" s="33"/>
      <c r="N1374" s="335"/>
      <c r="O1374" s="1"/>
      <c r="P1374" s="1"/>
      <c r="Q1374" s="1"/>
    </row>
    <row r="1375" spans="13:17" x14ac:dyDescent="0.25">
      <c r="M1375" s="33"/>
      <c r="N1375" s="335"/>
      <c r="O1375" s="1"/>
      <c r="P1375" s="1"/>
      <c r="Q1375" s="1"/>
    </row>
    <row r="1376" spans="13:17" x14ac:dyDescent="0.25">
      <c r="M1376" s="33"/>
      <c r="N1376" s="335"/>
      <c r="O1376" s="1"/>
      <c r="P1376" s="1"/>
      <c r="Q1376" s="1"/>
    </row>
    <row r="1377" spans="13:17" x14ac:dyDescent="0.25">
      <c r="M1377" s="33"/>
      <c r="N1377" s="335"/>
      <c r="O1377" s="1"/>
      <c r="P1377" s="1"/>
      <c r="Q1377" s="1"/>
    </row>
    <row r="1378" spans="13:17" x14ac:dyDescent="0.25">
      <c r="M1378" s="33"/>
      <c r="N1378" s="335"/>
      <c r="O1378" s="1"/>
      <c r="P1378" s="1"/>
      <c r="Q1378" s="1"/>
    </row>
    <row r="1379" spans="13:17" x14ac:dyDescent="0.25">
      <c r="M1379" s="33"/>
      <c r="N1379" s="335"/>
      <c r="O1379" s="1"/>
      <c r="P1379" s="1"/>
      <c r="Q1379" s="1"/>
    </row>
    <row r="1380" spans="13:17" x14ac:dyDescent="0.25">
      <c r="M1380" s="33"/>
      <c r="N1380" s="335"/>
      <c r="O1380" s="1"/>
      <c r="P1380" s="1"/>
      <c r="Q1380" s="1"/>
    </row>
    <row r="1381" spans="13:17" x14ac:dyDescent="0.25">
      <c r="M1381" s="33"/>
      <c r="N1381" s="335"/>
      <c r="O1381" s="1"/>
      <c r="P1381" s="1"/>
      <c r="Q1381" s="1"/>
    </row>
    <row r="1382" spans="13:17" x14ac:dyDescent="0.25">
      <c r="M1382" s="33"/>
      <c r="N1382" s="335"/>
      <c r="O1382" s="1"/>
      <c r="P1382" s="1"/>
      <c r="Q1382" s="1"/>
    </row>
    <row r="1383" spans="13:17" x14ac:dyDescent="0.25">
      <c r="M1383" s="33"/>
      <c r="N1383" s="335"/>
      <c r="O1383" s="1"/>
      <c r="P1383" s="1"/>
      <c r="Q1383" s="1"/>
    </row>
    <row r="1384" spans="13:17" x14ac:dyDescent="0.25">
      <c r="M1384" s="33"/>
      <c r="N1384" s="335"/>
      <c r="O1384" s="1"/>
      <c r="P1384" s="1"/>
      <c r="Q1384" s="1"/>
    </row>
    <row r="1385" spans="13:17" x14ac:dyDescent="0.25">
      <c r="M1385" s="33"/>
      <c r="N1385" s="335"/>
      <c r="O1385" s="1"/>
      <c r="P1385" s="1"/>
      <c r="Q1385" s="1"/>
    </row>
    <row r="1386" spans="13:17" x14ac:dyDescent="0.25">
      <c r="M1386" s="33"/>
      <c r="N1386" s="335"/>
      <c r="O1386" s="1"/>
      <c r="P1386" s="1"/>
      <c r="Q1386" s="1"/>
    </row>
    <row r="1387" spans="13:17" x14ac:dyDescent="0.25">
      <c r="M1387" s="33"/>
      <c r="N1387" s="335"/>
      <c r="O1387" s="1"/>
      <c r="P1387" s="1"/>
      <c r="Q1387" s="1"/>
    </row>
  </sheetData>
  <mergeCells count="49">
    <mergeCell ref="D94:L94"/>
    <mergeCell ref="D95:L99"/>
    <mergeCell ref="B100:L101"/>
    <mergeCell ref="D81:L85"/>
    <mergeCell ref="D86:L86"/>
    <mergeCell ref="D87:L87"/>
    <mergeCell ref="D88:L89"/>
    <mergeCell ref="D90:L92"/>
    <mergeCell ref="D93:L93"/>
    <mergeCell ref="D72:L72"/>
    <mergeCell ref="D73:L73"/>
    <mergeCell ref="D74:L77"/>
    <mergeCell ref="D78:L78"/>
    <mergeCell ref="D79:L79"/>
    <mergeCell ref="D80:L80"/>
    <mergeCell ref="D53:L57"/>
    <mergeCell ref="D58:L58"/>
    <mergeCell ref="D59:L59"/>
    <mergeCell ref="D65:L65"/>
    <mergeCell ref="D66:L66"/>
    <mergeCell ref="D67:L71"/>
    <mergeCell ref="D38:L38"/>
    <mergeCell ref="D39:L43"/>
    <mergeCell ref="D44:L44"/>
    <mergeCell ref="D45:L45"/>
    <mergeCell ref="D51:L51"/>
    <mergeCell ref="D52:L52"/>
    <mergeCell ref="D23:L23"/>
    <mergeCell ref="D24:L24"/>
    <mergeCell ref="D25:L29"/>
    <mergeCell ref="D30:L30"/>
    <mergeCell ref="D31:L31"/>
    <mergeCell ref="D37:L37"/>
    <mergeCell ref="B8:D8"/>
    <mergeCell ref="B9:L9"/>
    <mergeCell ref="B10:C10"/>
    <mergeCell ref="D11:L15"/>
    <mergeCell ref="D16:L16"/>
    <mergeCell ref="D17:L17"/>
    <mergeCell ref="B2:L2"/>
    <mergeCell ref="B3:L3"/>
    <mergeCell ref="B4:L4"/>
    <mergeCell ref="B5:L5"/>
    <mergeCell ref="B6:D6"/>
    <mergeCell ref="E6:E7"/>
    <mergeCell ref="F6:F7"/>
    <mergeCell ref="G6:I6"/>
    <mergeCell ref="J6:L8"/>
    <mergeCell ref="B7:D7"/>
  </mergeCells>
  <conditionalFormatting sqref="D62">
    <cfRule type="expression" dxfId="107" priority="1" stopIfTrue="1">
      <formula>NOT(MONTH(D62)=$B$35)</formula>
    </cfRule>
    <cfRule type="expression" dxfId="106" priority="2" stopIfTrue="1">
      <formula>MATCH(D62,(((#REF!))),0)&gt;0</formula>
    </cfRule>
  </conditionalFormatting>
  <conditionalFormatting sqref="M12 M26 M40 M47 M54">
    <cfRule type="expression" dxfId="105" priority="25" stopIfTrue="1">
      <formula>NOT(MONTH(M12)=$B$35)</formula>
    </cfRule>
    <cfRule type="expression" dxfId="104" priority="26" stopIfTrue="1">
      <formula>MATCH(M12,(((#REF!))),0)&gt;0</formula>
    </cfRule>
  </conditionalFormatting>
  <conditionalFormatting sqref="L48">
    <cfRule type="expression" dxfId="103" priority="5" stopIfTrue="1">
      <formula>NOT(MONTH(L48)=$B$35)</formula>
    </cfRule>
    <cfRule type="expression" dxfId="102" priority="6" stopIfTrue="1">
      <formula>MATCH(L48,(((#REF!))),0)&gt;0</formula>
    </cfRule>
  </conditionalFormatting>
  <conditionalFormatting sqref="L60">
    <cfRule type="expression" dxfId="101" priority="3" stopIfTrue="1">
      <formula>NOT(MONTH(L60)=$B$35)</formula>
    </cfRule>
    <cfRule type="expression" dxfId="100" priority="4" stopIfTrue="1">
      <formula>MATCH(L60,(((#REF!))),0)&gt;0</formula>
    </cfRule>
  </conditionalFormatting>
  <conditionalFormatting sqref="M14">
    <cfRule type="expression" dxfId="99" priority="21" stopIfTrue="1">
      <formula>NOT(MONTH(M14)=$B$35)</formula>
    </cfRule>
    <cfRule type="expression" dxfId="98" priority="22" stopIfTrue="1">
      <formula>MATCH(M14,(((#REF!))),0)&gt;0</formula>
    </cfRule>
  </conditionalFormatting>
  <conditionalFormatting sqref="L19:M19">
    <cfRule type="expression" dxfId="97" priority="13" stopIfTrue="1">
      <formula>NOT(MONTH(L19)=$B$35)</formula>
    </cfRule>
    <cfRule type="expression" dxfId="96" priority="14" stopIfTrue="1">
      <formula>MATCH(L19,(((#REF!))),0)&gt;0</formula>
    </cfRule>
  </conditionalFormatting>
  <conditionalFormatting sqref="L21:M21">
    <cfRule type="expression" dxfId="95" priority="11" stopIfTrue="1">
      <formula>NOT(MONTH(L21)=$B$35)</formula>
    </cfRule>
    <cfRule type="expression" dxfId="94" priority="12" stopIfTrue="1">
      <formula>MATCH(L21,(((#REF!))),0)&gt;0</formula>
    </cfRule>
  </conditionalFormatting>
  <conditionalFormatting sqref="M28">
    <cfRule type="expression" dxfId="93" priority="19" stopIfTrue="1">
      <formula>NOT(MONTH(M28)=$B$35)</formula>
    </cfRule>
    <cfRule type="expression" dxfId="92" priority="20" stopIfTrue="1">
      <formula>MATCH(M28,(((#REF!))),0)&gt;0</formula>
    </cfRule>
  </conditionalFormatting>
  <conditionalFormatting sqref="L33:M33">
    <cfRule type="expression" dxfId="91" priority="9" stopIfTrue="1">
      <formula>NOT(MONTH(L33)=$B$35)</formula>
    </cfRule>
    <cfRule type="expression" dxfId="90" priority="10" stopIfTrue="1">
      <formula>MATCH(L33,(((#REF!))),0)&gt;0</formula>
    </cfRule>
  </conditionalFormatting>
  <conditionalFormatting sqref="L35:M35">
    <cfRule type="expression" dxfId="89" priority="7" stopIfTrue="1">
      <formula>NOT(MONTH(L35)=$B$35)</formula>
    </cfRule>
    <cfRule type="expression" dxfId="88" priority="8" stopIfTrue="1">
      <formula>MATCH(L35,(((#REF!))),0)&gt;0</formula>
    </cfRule>
  </conditionalFormatting>
  <conditionalFormatting sqref="M42">
    <cfRule type="expression" dxfId="87" priority="17" stopIfTrue="1">
      <formula>NOT(MONTH(M42)=$B$35)</formula>
    </cfRule>
    <cfRule type="expression" dxfId="86" priority="18" stopIfTrue="1">
      <formula>MATCH(M42,(((#REF!))),0)&gt;0</formula>
    </cfRule>
  </conditionalFormatting>
  <conditionalFormatting sqref="M49">
    <cfRule type="expression" dxfId="85" priority="23" stopIfTrue="1">
      <formula>NOT(MONTH(M49)=$B$35)</formula>
    </cfRule>
    <cfRule type="expression" dxfId="84" priority="24" stopIfTrue="1">
      <formula>MATCH(M49,(((#REF!))),0)&gt;0</formula>
    </cfRule>
  </conditionalFormatting>
  <conditionalFormatting sqref="M56">
    <cfRule type="expression" dxfId="83" priority="15" stopIfTrue="1">
      <formula>NOT(MONTH(M56)=$B$35)</formula>
    </cfRule>
    <cfRule type="expression" dxfId="82" priority="16" stopIfTrue="1">
      <formula>MATCH(M56,(((#REF!))),0)&gt;0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56F1E-5D8E-4B1C-B61C-C2DE53AD982F}">
  <sheetPr>
    <tabColor rgb="FFFFC000"/>
  </sheetPr>
  <dimension ref="B1:Q1385"/>
  <sheetViews>
    <sheetView workbookViewId="0">
      <selection sqref="A1:Q1048576"/>
    </sheetView>
  </sheetViews>
  <sheetFormatPr defaultRowHeight="15" x14ac:dyDescent="0.25"/>
  <cols>
    <col min="2" max="2" width="9.42578125" style="33" customWidth="1"/>
    <col min="3" max="4" width="18.85546875" style="33" customWidth="1"/>
    <col min="5" max="5" width="20.28515625" style="33" bestFit="1" customWidth="1"/>
    <col min="6" max="6" width="25.140625" style="33" customWidth="1"/>
    <col min="7" max="8" width="20.28515625" style="33" bestFit="1" customWidth="1"/>
    <col min="9" max="9" width="18.85546875" style="33" customWidth="1"/>
    <col min="10" max="12" width="18.85546875" style="45" customWidth="1"/>
    <col min="13" max="13" width="5" style="1" customWidth="1"/>
    <col min="14" max="14" width="5" customWidth="1"/>
    <col min="15" max="15" width="14.140625" customWidth="1"/>
  </cols>
  <sheetData>
    <row r="1" spans="2:16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6" ht="23.25" x14ac:dyDescent="0.25">
      <c r="B2" s="266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314"/>
    </row>
    <row r="3" spans="2:16" ht="20.25" x14ac:dyDescent="0.25">
      <c r="B3" s="269" t="s">
        <v>1</v>
      </c>
      <c r="C3" s="270"/>
      <c r="D3" s="270"/>
      <c r="E3" s="270"/>
      <c r="F3" s="270"/>
      <c r="G3" s="270"/>
      <c r="H3" s="270"/>
      <c r="I3" s="270"/>
      <c r="J3" s="270"/>
      <c r="K3" s="270"/>
      <c r="L3" s="271"/>
      <c r="M3" s="315"/>
    </row>
    <row r="4" spans="2:16" ht="19.5" thickBot="1" x14ac:dyDescent="0.3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  <c r="M4" s="316"/>
    </row>
    <row r="5" spans="2:16" ht="24" thickBot="1" x14ac:dyDescent="0.3">
      <c r="B5" s="336" t="s">
        <v>141</v>
      </c>
      <c r="C5" s="337"/>
      <c r="D5" s="337"/>
      <c r="E5" s="337"/>
      <c r="F5" s="337"/>
      <c r="G5" s="337"/>
      <c r="H5" s="337"/>
      <c r="I5" s="337"/>
      <c r="J5" s="337"/>
      <c r="K5" s="337"/>
      <c r="L5" s="338"/>
      <c r="M5" s="314"/>
    </row>
    <row r="6" spans="2:16" ht="23.25" x14ac:dyDescent="0.25">
      <c r="B6" s="117" t="s">
        <v>113</v>
      </c>
      <c r="C6" s="118"/>
      <c r="D6" s="272"/>
      <c r="E6" s="273" t="s">
        <v>114</v>
      </c>
      <c r="F6" s="274" t="s">
        <v>115</v>
      </c>
      <c r="G6" s="275" t="s">
        <v>116</v>
      </c>
      <c r="H6" s="275"/>
      <c r="I6" s="275"/>
      <c r="J6" s="276" t="s">
        <v>117</v>
      </c>
      <c r="K6" s="277"/>
      <c r="L6" s="278"/>
      <c r="M6" s="317"/>
    </row>
    <row r="7" spans="2:16" ht="36" x14ac:dyDescent="0.25">
      <c r="B7" s="119" t="s">
        <v>4</v>
      </c>
      <c r="C7" s="120"/>
      <c r="D7" s="279"/>
      <c r="E7" s="280"/>
      <c r="F7" s="281"/>
      <c r="G7" s="282" t="s">
        <v>118</v>
      </c>
      <c r="H7" s="282" t="s">
        <v>119</v>
      </c>
      <c r="I7" s="282" t="s">
        <v>120</v>
      </c>
      <c r="J7" s="283"/>
      <c r="K7" s="284"/>
      <c r="L7" s="285"/>
      <c r="M7" s="317"/>
    </row>
    <row r="8" spans="2:16" ht="60.75" thickBot="1" x14ac:dyDescent="0.3">
      <c r="B8" s="149" t="s">
        <v>12</v>
      </c>
      <c r="C8" s="150"/>
      <c r="D8" s="286"/>
      <c r="E8" s="47" t="s">
        <v>142</v>
      </c>
      <c r="F8" s="47" t="s">
        <v>122</v>
      </c>
      <c r="G8" s="47" t="s">
        <v>123</v>
      </c>
      <c r="H8" s="47" t="s">
        <v>124</v>
      </c>
      <c r="I8" s="47" t="s">
        <v>139</v>
      </c>
      <c r="J8" s="283"/>
      <c r="K8" s="284"/>
      <c r="L8" s="285"/>
      <c r="M8" s="317"/>
    </row>
    <row r="9" spans="2:16" ht="18.75" thickBot="1" x14ac:dyDescent="0.3">
      <c r="B9" s="288" t="s">
        <v>126</v>
      </c>
      <c r="C9" s="289"/>
      <c r="D9" s="289"/>
      <c r="E9" s="289"/>
      <c r="F9" s="289"/>
      <c r="G9" s="289"/>
      <c r="H9" s="289"/>
      <c r="I9" s="289"/>
      <c r="J9" s="289"/>
      <c r="K9" s="289"/>
      <c r="L9" s="290"/>
      <c r="M9" s="319"/>
    </row>
    <row r="10" spans="2:16" ht="15.75" thickBot="1" x14ac:dyDescent="0.3">
      <c r="B10" s="320" t="s">
        <v>19</v>
      </c>
      <c r="C10" s="321"/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10" t="s">
        <v>27</v>
      </c>
      <c r="K10" s="10" t="s">
        <v>28</v>
      </c>
      <c r="L10" s="11" t="s">
        <v>127</v>
      </c>
      <c r="M10" s="322"/>
    </row>
    <row r="11" spans="2:16" x14ac:dyDescent="0.25">
      <c r="B11" s="12" t="s">
        <v>29</v>
      </c>
      <c r="C11" s="13">
        <v>45201</v>
      </c>
      <c r="D11" s="339" t="s">
        <v>69</v>
      </c>
      <c r="E11" s="340"/>
      <c r="F11" s="340"/>
      <c r="G11" s="340"/>
      <c r="H11" s="340"/>
      <c r="I11" s="340"/>
      <c r="J11" s="340"/>
      <c r="K11" s="340"/>
      <c r="L11" s="341"/>
      <c r="M11" s="326"/>
      <c r="O11" s="291" t="s">
        <v>128</v>
      </c>
      <c r="P11" s="291">
        <f>COUNTIF(D11:L64,"Fisiologia II")</f>
        <v>49</v>
      </c>
    </row>
    <row r="12" spans="2:16" x14ac:dyDescent="0.25">
      <c r="B12" s="17" t="s">
        <v>31</v>
      </c>
      <c r="C12" s="18">
        <v>45202</v>
      </c>
      <c r="D12" s="342"/>
      <c r="E12" s="343"/>
      <c r="F12" s="343"/>
      <c r="G12" s="343"/>
      <c r="H12" s="343"/>
      <c r="I12" s="343"/>
      <c r="J12" s="343"/>
      <c r="K12" s="343"/>
      <c r="L12" s="344"/>
      <c r="M12" s="326"/>
      <c r="O12" s="291" t="s">
        <v>131</v>
      </c>
      <c r="P12" s="291">
        <f>COUNTIF(D11:L64,"Patol. Gen. ed Immunol.")</f>
        <v>49</v>
      </c>
    </row>
    <row r="13" spans="2:16" x14ac:dyDescent="0.25">
      <c r="B13" s="17" t="s">
        <v>33</v>
      </c>
      <c r="C13" s="18">
        <v>45203</v>
      </c>
      <c r="D13" s="342"/>
      <c r="E13" s="343"/>
      <c r="F13" s="343"/>
      <c r="G13" s="343"/>
      <c r="H13" s="343"/>
      <c r="I13" s="343"/>
      <c r="J13" s="343"/>
      <c r="K13" s="343"/>
      <c r="L13" s="344"/>
      <c r="M13" s="326"/>
      <c r="O13" s="291" t="s">
        <v>132</v>
      </c>
      <c r="P13" s="291">
        <f>COUNTIF(D11:L64,"Biochimica Clin.")</f>
        <v>14</v>
      </c>
    </row>
    <row r="14" spans="2:16" x14ac:dyDescent="0.25">
      <c r="B14" s="17" t="s">
        <v>35</v>
      </c>
      <c r="C14" s="18">
        <v>45204</v>
      </c>
      <c r="D14" s="342"/>
      <c r="E14" s="343"/>
      <c r="F14" s="343"/>
      <c r="G14" s="343"/>
      <c r="H14" s="343"/>
      <c r="I14" s="343"/>
      <c r="J14" s="343"/>
      <c r="K14" s="343"/>
      <c r="L14" s="344"/>
      <c r="M14" s="326"/>
      <c r="O14" s="291" t="s">
        <v>133</v>
      </c>
      <c r="P14" s="291">
        <f>COUNTIF(D11:L64,"Patologia Clin.")</f>
        <v>14</v>
      </c>
    </row>
    <row r="15" spans="2:16" x14ac:dyDescent="0.25">
      <c r="B15" s="17" t="s">
        <v>37</v>
      </c>
      <c r="C15" s="18">
        <v>45205</v>
      </c>
      <c r="D15" s="345"/>
      <c r="E15" s="346"/>
      <c r="F15" s="346"/>
      <c r="G15" s="346"/>
      <c r="H15" s="346"/>
      <c r="I15" s="346"/>
      <c r="J15" s="346"/>
      <c r="K15" s="346"/>
      <c r="L15" s="347"/>
      <c r="M15" s="333"/>
      <c r="O15" s="291" t="s">
        <v>134</v>
      </c>
      <c r="P15" s="291">
        <f>COUNTIF(D12:L64,"Microbiologia Clin.")</f>
        <v>14</v>
      </c>
    </row>
    <row r="16" spans="2:16" x14ac:dyDescent="0.25">
      <c r="B16" s="20" t="s">
        <v>39</v>
      </c>
      <c r="C16" s="21">
        <v>45206</v>
      </c>
      <c r="D16" s="300"/>
      <c r="E16" s="301"/>
      <c r="F16" s="301"/>
      <c r="G16" s="301"/>
      <c r="H16" s="301"/>
      <c r="I16" s="301"/>
      <c r="J16" s="301"/>
      <c r="K16" s="301"/>
      <c r="L16" s="302"/>
      <c r="M16"/>
    </row>
    <row r="17" spans="2:13" x14ac:dyDescent="0.25">
      <c r="B17" s="20" t="s">
        <v>40</v>
      </c>
      <c r="C17" s="21">
        <v>45207</v>
      </c>
      <c r="D17" s="300"/>
      <c r="E17" s="301"/>
      <c r="F17" s="301"/>
      <c r="G17" s="301"/>
      <c r="H17" s="301"/>
      <c r="I17" s="301"/>
      <c r="J17" s="301"/>
      <c r="K17" s="301"/>
      <c r="L17" s="302"/>
      <c r="M17"/>
    </row>
    <row r="18" spans="2:13" x14ac:dyDescent="0.25">
      <c r="B18" s="17" t="s">
        <v>29</v>
      </c>
      <c r="C18" s="18">
        <v>45208</v>
      </c>
      <c r="D18" s="295" t="s">
        <v>128</v>
      </c>
      <c r="E18" s="296" t="s">
        <v>128</v>
      </c>
      <c r="F18" s="296" t="s">
        <v>128</v>
      </c>
      <c r="G18" s="297" t="s">
        <v>129</v>
      </c>
      <c r="H18" s="297" t="s">
        <v>129</v>
      </c>
      <c r="I18" s="19"/>
      <c r="J18" s="308" t="s">
        <v>135</v>
      </c>
      <c r="K18" s="308" t="s">
        <v>135</v>
      </c>
      <c r="L18" s="204"/>
      <c r="M18" s="326"/>
    </row>
    <row r="19" spans="2:13" x14ac:dyDescent="0.25">
      <c r="B19" s="17" t="s">
        <v>31</v>
      </c>
      <c r="C19" s="18">
        <v>45209</v>
      </c>
      <c r="D19" s="295" t="s">
        <v>128</v>
      </c>
      <c r="E19" s="296" t="s">
        <v>128</v>
      </c>
      <c r="F19" s="296" t="s">
        <v>128</v>
      </c>
      <c r="G19" s="297" t="s">
        <v>129</v>
      </c>
      <c r="H19" s="297" t="s">
        <v>129</v>
      </c>
      <c r="I19" s="19"/>
      <c r="J19" s="308" t="s">
        <v>135</v>
      </c>
      <c r="K19" s="308" t="s">
        <v>135</v>
      </c>
      <c r="L19" s="204"/>
      <c r="M19" s="326"/>
    </row>
    <row r="20" spans="2:13" x14ac:dyDescent="0.25">
      <c r="B20" s="17" t="s">
        <v>33</v>
      </c>
      <c r="C20" s="18">
        <v>45210</v>
      </c>
      <c r="D20" s="295" t="s">
        <v>128</v>
      </c>
      <c r="E20" s="296" t="s">
        <v>128</v>
      </c>
      <c r="F20" s="296" t="s">
        <v>128</v>
      </c>
      <c r="G20" s="297" t="s">
        <v>129</v>
      </c>
      <c r="H20" s="297" t="s">
        <v>129</v>
      </c>
      <c r="I20" s="298"/>
      <c r="J20" s="308" t="s">
        <v>135</v>
      </c>
      <c r="K20" s="308" t="s">
        <v>135</v>
      </c>
      <c r="L20" s="309"/>
      <c r="M20" s="326"/>
    </row>
    <row r="21" spans="2:13" x14ac:dyDescent="0.25">
      <c r="B21" s="17" t="s">
        <v>35</v>
      </c>
      <c r="C21" s="18">
        <v>45211</v>
      </c>
      <c r="D21" s="295" t="s">
        <v>128</v>
      </c>
      <c r="E21" s="296" t="s">
        <v>128</v>
      </c>
      <c r="F21" s="296" t="s">
        <v>128</v>
      </c>
      <c r="G21" s="297" t="s">
        <v>129</v>
      </c>
      <c r="H21" s="297" t="s">
        <v>129</v>
      </c>
      <c r="I21" s="19"/>
      <c r="J21" s="308" t="s">
        <v>135</v>
      </c>
      <c r="K21" s="308" t="s">
        <v>135</v>
      </c>
      <c r="L21" s="309"/>
      <c r="M21" s="326"/>
    </row>
    <row r="22" spans="2:13" x14ac:dyDescent="0.25">
      <c r="B22" s="17" t="s">
        <v>37</v>
      </c>
      <c r="C22" s="18">
        <v>45212</v>
      </c>
      <c r="D22" s="295" t="s">
        <v>128</v>
      </c>
      <c r="E22" s="296" t="s">
        <v>128</v>
      </c>
      <c r="F22" s="296" t="s">
        <v>128</v>
      </c>
      <c r="G22" s="297" t="s">
        <v>129</v>
      </c>
      <c r="H22" s="297" t="s">
        <v>129</v>
      </c>
      <c r="I22" s="19"/>
      <c r="J22" s="308" t="s">
        <v>135</v>
      </c>
      <c r="K22" s="308" t="s">
        <v>135</v>
      </c>
      <c r="L22" s="309"/>
      <c r="M22" s="333"/>
    </row>
    <row r="23" spans="2:13" x14ac:dyDescent="0.25">
      <c r="B23" s="20" t="s">
        <v>39</v>
      </c>
      <c r="C23" s="21">
        <v>45213</v>
      </c>
      <c r="D23" s="300"/>
      <c r="E23" s="301"/>
      <c r="F23" s="301"/>
      <c r="G23" s="301"/>
      <c r="H23" s="301"/>
      <c r="I23" s="301"/>
      <c r="J23" s="301"/>
      <c r="K23" s="301"/>
      <c r="L23" s="302"/>
      <c r="M23"/>
    </row>
    <row r="24" spans="2:13" x14ac:dyDescent="0.25">
      <c r="B24" s="20" t="s">
        <v>40</v>
      </c>
      <c r="C24" s="21">
        <v>45214</v>
      </c>
      <c r="D24" s="300"/>
      <c r="E24" s="301"/>
      <c r="F24" s="301"/>
      <c r="G24" s="301"/>
      <c r="H24" s="301"/>
      <c r="I24" s="301"/>
      <c r="J24" s="301"/>
      <c r="K24" s="301"/>
      <c r="L24" s="302"/>
      <c r="M24"/>
    </row>
    <row r="25" spans="2:13" x14ac:dyDescent="0.25">
      <c r="B25" s="22" t="s">
        <v>29</v>
      </c>
      <c r="C25" s="18">
        <v>45215</v>
      </c>
      <c r="D25" s="303" t="s">
        <v>69</v>
      </c>
      <c r="E25" s="304"/>
      <c r="F25" s="304"/>
      <c r="G25" s="304"/>
      <c r="H25" s="304"/>
      <c r="I25" s="304"/>
      <c r="J25" s="304"/>
      <c r="K25" s="304"/>
      <c r="L25" s="305"/>
      <c r="M25" s="326"/>
    </row>
    <row r="26" spans="2:13" x14ac:dyDescent="0.25">
      <c r="B26" s="17" t="s">
        <v>31</v>
      </c>
      <c r="C26" s="18">
        <v>45216</v>
      </c>
      <c r="D26" s="303"/>
      <c r="E26" s="304"/>
      <c r="F26" s="304"/>
      <c r="G26" s="304"/>
      <c r="H26" s="304"/>
      <c r="I26" s="304"/>
      <c r="J26" s="304"/>
      <c r="K26" s="304"/>
      <c r="L26" s="305"/>
      <c r="M26" s="326"/>
    </row>
    <row r="27" spans="2:13" x14ac:dyDescent="0.25">
      <c r="B27" s="17" t="s">
        <v>33</v>
      </c>
      <c r="C27" s="18">
        <v>45217</v>
      </c>
      <c r="D27" s="303"/>
      <c r="E27" s="304"/>
      <c r="F27" s="304"/>
      <c r="G27" s="304"/>
      <c r="H27" s="304"/>
      <c r="I27" s="304"/>
      <c r="J27" s="304"/>
      <c r="K27" s="304"/>
      <c r="L27" s="305"/>
      <c r="M27" s="326"/>
    </row>
    <row r="28" spans="2:13" x14ac:dyDescent="0.25">
      <c r="B28" s="17" t="s">
        <v>35</v>
      </c>
      <c r="C28" s="18">
        <v>45218</v>
      </c>
      <c r="D28" s="303"/>
      <c r="E28" s="304"/>
      <c r="F28" s="304"/>
      <c r="G28" s="304"/>
      <c r="H28" s="304"/>
      <c r="I28" s="304"/>
      <c r="J28" s="304"/>
      <c r="K28" s="304"/>
      <c r="L28" s="305"/>
      <c r="M28" s="326"/>
    </row>
    <row r="29" spans="2:13" x14ac:dyDescent="0.25">
      <c r="B29" s="17" t="s">
        <v>37</v>
      </c>
      <c r="C29" s="18">
        <v>45219</v>
      </c>
      <c r="D29" s="303"/>
      <c r="E29" s="304"/>
      <c r="F29" s="304"/>
      <c r="G29" s="304"/>
      <c r="H29" s="304"/>
      <c r="I29" s="304"/>
      <c r="J29" s="304"/>
      <c r="K29" s="304"/>
      <c r="L29" s="305"/>
      <c r="M29" s="333"/>
    </row>
    <row r="30" spans="2:13" x14ac:dyDescent="0.25">
      <c r="B30" s="20" t="s">
        <v>39</v>
      </c>
      <c r="C30" s="21">
        <v>45220</v>
      </c>
      <c r="D30" s="300"/>
      <c r="E30" s="301"/>
      <c r="F30" s="301"/>
      <c r="G30" s="301"/>
      <c r="H30" s="301"/>
      <c r="I30" s="301"/>
      <c r="J30" s="301"/>
      <c r="K30" s="301"/>
      <c r="L30" s="302"/>
      <c r="M30"/>
    </row>
    <row r="31" spans="2:13" x14ac:dyDescent="0.25">
      <c r="B31" s="20" t="s">
        <v>40</v>
      </c>
      <c r="C31" s="21">
        <v>45221</v>
      </c>
      <c r="D31" s="300"/>
      <c r="E31" s="301"/>
      <c r="F31" s="301"/>
      <c r="G31" s="301"/>
      <c r="H31" s="301"/>
      <c r="I31" s="301"/>
      <c r="J31" s="301"/>
      <c r="K31" s="301"/>
      <c r="L31" s="302"/>
      <c r="M31"/>
    </row>
    <row r="32" spans="2:13" x14ac:dyDescent="0.25">
      <c r="B32" s="17" t="s">
        <v>29</v>
      </c>
      <c r="C32" s="18">
        <v>45222</v>
      </c>
      <c r="D32" s="295" t="s">
        <v>128</v>
      </c>
      <c r="E32" s="296" t="s">
        <v>128</v>
      </c>
      <c r="F32" s="296" t="s">
        <v>128</v>
      </c>
      <c r="G32" s="297" t="s">
        <v>129</v>
      </c>
      <c r="H32" s="297" t="s">
        <v>129</v>
      </c>
      <c r="I32" s="19"/>
      <c r="J32" s="308" t="s">
        <v>135</v>
      </c>
      <c r="K32" s="308" t="s">
        <v>135</v>
      </c>
      <c r="L32" s="204"/>
      <c r="M32" s="326"/>
    </row>
    <row r="33" spans="2:13" x14ac:dyDescent="0.25">
      <c r="B33" s="17" t="s">
        <v>31</v>
      </c>
      <c r="C33" s="18">
        <v>45223</v>
      </c>
      <c r="D33" s="295" t="s">
        <v>128</v>
      </c>
      <c r="E33" s="296" t="s">
        <v>128</v>
      </c>
      <c r="F33" s="296" t="s">
        <v>128</v>
      </c>
      <c r="G33" s="297" t="s">
        <v>129</v>
      </c>
      <c r="H33" s="297" t="s">
        <v>129</v>
      </c>
      <c r="I33" s="19"/>
      <c r="J33" s="308" t="s">
        <v>135</v>
      </c>
      <c r="K33" s="308" t="s">
        <v>135</v>
      </c>
      <c r="L33" s="204"/>
      <c r="M33" s="326"/>
    </row>
    <row r="34" spans="2:13" x14ac:dyDescent="0.25">
      <c r="B34" s="17" t="s">
        <v>33</v>
      </c>
      <c r="C34" s="18">
        <v>45224</v>
      </c>
      <c r="D34" s="295" t="s">
        <v>128</v>
      </c>
      <c r="E34" s="296" t="s">
        <v>128</v>
      </c>
      <c r="F34" s="296" t="s">
        <v>128</v>
      </c>
      <c r="G34" s="297" t="s">
        <v>129</v>
      </c>
      <c r="H34" s="297" t="s">
        <v>129</v>
      </c>
      <c r="I34" s="298"/>
      <c r="J34" s="205" t="s">
        <v>130</v>
      </c>
      <c r="K34" s="205" t="s">
        <v>130</v>
      </c>
      <c r="L34" s="204"/>
      <c r="M34" s="326"/>
    </row>
    <row r="35" spans="2:13" x14ac:dyDescent="0.25">
      <c r="B35" s="17" t="s">
        <v>35</v>
      </c>
      <c r="C35" s="18">
        <v>45225</v>
      </c>
      <c r="D35" s="295" t="s">
        <v>128</v>
      </c>
      <c r="E35" s="296" t="s">
        <v>128</v>
      </c>
      <c r="F35" s="296" t="s">
        <v>128</v>
      </c>
      <c r="G35" s="297" t="s">
        <v>129</v>
      </c>
      <c r="H35" s="297" t="s">
        <v>129</v>
      </c>
      <c r="I35" s="19"/>
      <c r="J35" s="205" t="s">
        <v>130</v>
      </c>
      <c r="K35" s="205" t="s">
        <v>130</v>
      </c>
      <c r="L35" s="204"/>
      <c r="M35" s="326"/>
    </row>
    <row r="36" spans="2:13" x14ac:dyDescent="0.25">
      <c r="B36" s="17" t="s">
        <v>37</v>
      </c>
      <c r="C36" s="18">
        <v>45226</v>
      </c>
      <c r="D36" s="295" t="s">
        <v>128</v>
      </c>
      <c r="E36" s="296" t="s">
        <v>128</v>
      </c>
      <c r="F36" s="296" t="s">
        <v>128</v>
      </c>
      <c r="G36" s="297" t="s">
        <v>129</v>
      </c>
      <c r="H36" s="297" t="s">
        <v>129</v>
      </c>
      <c r="I36" s="19"/>
      <c r="J36" s="205" t="s">
        <v>130</v>
      </c>
      <c r="K36" s="205" t="s">
        <v>130</v>
      </c>
      <c r="L36" s="299"/>
      <c r="M36" s="333"/>
    </row>
    <row r="37" spans="2:13" x14ac:dyDescent="0.25">
      <c r="B37" s="20" t="s">
        <v>39</v>
      </c>
      <c r="C37" s="21">
        <v>45227</v>
      </c>
      <c r="D37" s="300"/>
      <c r="E37" s="301"/>
      <c r="F37" s="301"/>
      <c r="G37" s="301"/>
      <c r="H37" s="301"/>
      <c r="I37" s="301"/>
      <c r="J37" s="301"/>
      <c r="K37" s="301"/>
      <c r="L37" s="302"/>
      <c r="M37"/>
    </row>
    <row r="38" spans="2:13" x14ac:dyDescent="0.25">
      <c r="B38" s="20" t="s">
        <v>40</v>
      </c>
      <c r="C38" s="21">
        <v>45228</v>
      </c>
      <c r="D38" s="300"/>
      <c r="E38" s="301"/>
      <c r="F38" s="301"/>
      <c r="G38" s="301"/>
      <c r="H38" s="301"/>
      <c r="I38" s="301"/>
      <c r="J38" s="301"/>
      <c r="K38" s="301"/>
      <c r="L38" s="302"/>
      <c r="M38"/>
    </row>
    <row r="39" spans="2:13" x14ac:dyDescent="0.25">
      <c r="B39" s="17" t="s">
        <v>29</v>
      </c>
      <c r="C39" s="18">
        <v>45229</v>
      </c>
      <c r="D39" s="303" t="s">
        <v>69</v>
      </c>
      <c r="E39" s="304"/>
      <c r="F39" s="304"/>
      <c r="G39" s="304"/>
      <c r="H39" s="304"/>
      <c r="I39" s="304"/>
      <c r="J39" s="304"/>
      <c r="K39" s="304"/>
      <c r="L39" s="305"/>
      <c r="M39" s="326"/>
    </row>
    <row r="40" spans="2:13" x14ac:dyDescent="0.25">
      <c r="B40" s="17" t="s">
        <v>31</v>
      </c>
      <c r="C40" s="18">
        <v>45230</v>
      </c>
      <c r="D40" s="303"/>
      <c r="E40" s="304"/>
      <c r="F40" s="304"/>
      <c r="G40" s="304"/>
      <c r="H40" s="304"/>
      <c r="I40" s="304"/>
      <c r="J40" s="304"/>
      <c r="K40" s="304"/>
      <c r="L40" s="305"/>
      <c r="M40" s="326"/>
    </row>
    <row r="41" spans="2:13" x14ac:dyDescent="0.25">
      <c r="B41" s="20" t="s">
        <v>33</v>
      </c>
      <c r="C41" s="21">
        <v>45231</v>
      </c>
      <c r="D41" s="303"/>
      <c r="E41" s="304"/>
      <c r="F41" s="304"/>
      <c r="G41" s="304"/>
      <c r="H41" s="304"/>
      <c r="I41" s="304"/>
      <c r="J41" s="304"/>
      <c r="K41" s="304"/>
      <c r="L41" s="305"/>
      <c r="M41" s="326"/>
    </row>
    <row r="42" spans="2:13" x14ac:dyDescent="0.25">
      <c r="B42" s="17" t="s">
        <v>35</v>
      </c>
      <c r="C42" s="18">
        <v>45232</v>
      </c>
      <c r="D42" s="303"/>
      <c r="E42" s="304"/>
      <c r="F42" s="304"/>
      <c r="G42" s="304"/>
      <c r="H42" s="304"/>
      <c r="I42" s="304"/>
      <c r="J42" s="304"/>
      <c r="K42" s="304"/>
      <c r="L42" s="305"/>
      <c r="M42" s="326"/>
    </row>
    <row r="43" spans="2:13" x14ac:dyDescent="0.25">
      <c r="B43" s="17" t="s">
        <v>37</v>
      </c>
      <c r="C43" s="18">
        <v>45233</v>
      </c>
      <c r="D43" s="303"/>
      <c r="E43" s="304"/>
      <c r="F43" s="304"/>
      <c r="G43" s="304"/>
      <c r="H43" s="304"/>
      <c r="I43" s="304"/>
      <c r="J43" s="304"/>
      <c r="K43" s="304"/>
      <c r="L43" s="305"/>
      <c r="M43" s="333"/>
    </row>
    <row r="44" spans="2:13" x14ac:dyDescent="0.25">
      <c r="B44" s="20" t="s">
        <v>39</v>
      </c>
      <c r="C44" s="21">
        <v>45234</v>
      </c>
      <c r="D44" s="300"/>
      <c r="E44" s="301"/>
      <c r="F44" s="301"/>
      <c r="G44" s="301"/>
      <c r="H44" s="301"/>
      <c r="I44" s="301"/>
      <c r="J44" s="301"/>
      <c r="K44" s="301"/>
      <c r="L44" s="302"/>
      <c r="M44"/>
    </row>
    <row r="45" spans="2:13" x14ac:dyDescent="0.25">
      <c r="B45" s="20" t="s">
        <v>40</v>
      </c>
      <c r="C45" s="21">
        <v>45235</v>
      </c>
      <c r="D45" s="300"/>
      <c r="E45" s="301"/>
      <c r="F45" s="301"/>
      <c r="G45" s="301"/>
      <c r="H45" s="301"/>
      <c r="I45" s="301"/>
      <c r="J45" s="301"/>
      <c r="K45" s="301"/>
      <c r="L45" s="302"/>
      <c r="M45"/>
    </row>
    <row r="46" spans="2:13" x14ac:dyDescent="0.25">
      <c r="B46" s="17" t="s">
        <v>29</v>
      </c>
      <c r="C46" s="18">
        <v>45236</v>
      </c>
      <c r="D46" s="295" t="s">
        <v>128</v>
      </c>
      <c r="E46" s="296" t="s">
        <v>128</v>
      </c>
      <c r="F46" s="297" t="s">
        <v>129</v>
      </c>
      <c r="G46" s="297" t="s">
        <v>129</v>
      </c>
      <c r="H46" s="297" t="s">
        <v>129</v>
      </c>
      <c r="I46" s="19"/>
      <c r="J46" s="205" t="s">
        <v>130</v>
      </c>
      <c r="K46" s="205" t="s">
        <v>130</v>
      </c>
      <c r="L46" s="306"/>
      <c r="M46" s="326"/>
    </row>
    <row r="47" spans="2:13" x14ac:dyDescent="0.25">
      <c r="B47" s="17" t="s">
        <v>31</v>
      </c>
      <c r="C47" s="18">
        <v>45237</v>
      </c>
      <c r="D47" s="295" t="s">
        <v>128</v>
      </c>
      <c r="E47" s="296" t="s">
        <v>128</v>
      </c>
      <c r="F47" s="297" t="s">
        <v>129</v>
      </c>
      <c r="G47" s="297" t="s">
        <v>129</v>
      </c>
      <c r="H47" s="297" t="s">
        <v>129</v>
      </c>
      <c r="I47" s="298"/>
      <c r="J47" s="205" t="s">
        <v>130</v>
      </c>
      <c r="K47" s="205" t="s">
        <v>130</v>
      </c>
      <c r="L47" s="306"/>
      <c r="M47" s="326"/>
    </row>
    <row r="48" spans="2:13" x14ac:dyDescent="0.25">
      <c r="B48" s="17" t="s">
        <v>33</v>
      </c>
      <c r="C48" s="18">
        <v>45238</v>
      </c>
      <c r="D48" s="295" t="s">
        <v>128</v>
      </c>
      <c r="E48" s="296" t="s">
        <v>128</v>
      </c>
      <c r="F48" s="297" t="s">
        <v>129</v>
      </c>
      <c r="G48" s="297" t="s">
        <v>129</v>
      </c>
      <c r="H48" s="297" t="s">
        <v>129</v>
      </c>
      <c r="I48" s="19"/>
      <c r="J48" s="205" t="s">
        <v>130</v>
      </c>
      <c r="K48" s="205" t="s">
        <v>130</v>
      </c>
      <c r="L48" s="204"/>
      <c r="M48" s="326"/>
    </row>
    <row r="49" spans="2:13" x14ac:dyDescent="0.25">
      <c r="B49" s="17" t="s">
        <v>35</v>
      </c>
      <c r="C49" s="18">
        <v>45239</v>
      </c>
      <c r="D49" s="295" t="s">
        <v>128</v>
      </c>
      <c r="E49" s="296" t="s">
        <v>128</v>
      </c>
      <c r="F49" s="297" t="s">
        <v>129</v>
      </c>
      <c r="G49" s="297" t="s">
        <v>129</v>
      </c>
      <c r="H49" s="297" t="s">
        <v>129</v>
      </c>
      <c r="I49" s="298"/>
      <c r="J49" s="205" t="s">
        <v>130</v>
      </c>
      <c r="K49" s="205" t="s">
        <v>130</v>
      </c>
      <c r="L49" s="299"/>
      <c r="M49" s="326"/>
    </row>
    <row r="50" spans="2:13" x14ac:dyDescent="0.25">
      <c r="B50" s="17" t="s">
        <v>37</v>
      </c>
      <c r="C50" s="18">
        <v>45240</v>
      </c>
      <c r="D50" s="295" t="s">
        <v>128</v>
      </c>
      <c r="E50" s="296" t="s">
        <v>128</v>
      </c>
      <c r="F50" s="297" t="s">
        <v>129</v>
      </c>
      <c r="G50" s="297" t="s">
        <v>129</v>
      </c>
      <c r="H50" s="297" t="s">
        <v>129</v>
      </c>
      <c r="I50" s="19"/>
      <c r="J50" s="66" t="s">
        <v>133</v>
      </c>
      <c r="K50" s="66" t="s">
        <v>133</v>
      </c>
      <c r="L50" s="204"/>
      <c r="M50" s="333"/>
    </row>
    <row r="51" spans="2:13" x14ac:dyDescent="0.25">
      <c r="B51" s="20" t="s">
        <v>39</v>
      </c>
      <c r="C51" s="21">
        <v>45241</v>
      </c>
      <c r="D51" s="300"/>
      <c r="E51" s="301"/>
      <c r="F51" s="301"/>
      <c r="G51" s="301"/>
      <c r="H51" s="301"/>
      <c r="I51" s="301"/>
      <c r="J51" s="301"/>
      <c r="K51" s="301"/>
      <c r="L51" s="302"/>
      <c r="M51"/>
    </row>
    <row r="52" spans="2:13" x14ac:dyDescent="0.25">
      <c r="B52" s="20" t="s">
        <v>40</v>
      </c>
      <c r="C52" s="21">
        <v>45242</v>
      </c>
      <c r="D52" s="300"/>
      <c r="E52" s="301"/>
      <c r="F52" s="301"/>
      <c r="G52" s="301"/>
      <c r="H52" s="301"/>
      <c r="I52" s="301"/>
      <c r="J52" s="301"/>
      <c r="K52" s="301"/>
      <c r="L52" s="302"/>
      <c r="M52"/>
    </row>
    <row r="53" spans="2:13" x14ac:dyDescent="0.25">
      <c r="B53" s="17" t="s">
        <v>29</v>
      </c>
      <c r="C53" s="18">
        <v>45243</v>
      </c>
      <c r="D53" s="303" t="s">
        <v>69</v>
      </c>
      <c r="E53" s="304"/>
      <c r="F53" s="304"/>
      <c r="G53" s="304"/>
      <c r="H53" s="304"/>
      <c r="I53" s="304"/>
      <c r="J53" s="304"/>
      <c r="K53" s="304"/>
      <c r="L53" s="305"/>
      <c r="M53" s="326"/>
    </row>
    <row r="54" spans="2:13" x14ac:dyDescent="0.25">
      <c r="B54" s="17" t="s">
        <v>31</v>
      </c>
      <c r="C54" s="18">
        <v>45244</v>
      </c>
      <c r="D54" s="303"/>
      <c r="E54" s="304"/>
      <c r="F54" s="304"/>
      <c r="G54" s="304"/>
      <c r="H54" s="304"/>
      <c r="I54" s="304"/>
      <c r="J54" s="304"/>
      <c r="K54" s="304"/>
      <c r="L54" s="305"/>
      <c r="M54" s="326"/>
    </row>
    <row r="55" spans="2:13" x14ac:dyDescent="0.25">
      <c r="B55" s="17" t="s">
        <v>33</v>
      </c>
      <c r="C55" s="18">
        <v>45245</v>
      </c>
      <c r="D55" s="303"/>
      <c r="E55" s="304"/>
      <c r="F55" s="304"/>
      <c r="G55" s="304"/>
      <c r="H55" s="304"/>
      <c r="I55" s="304"/>
      <c r="J55" s="304"/>
      <c r="K55" s="304"/>
      <c r="L55" s="305"/>
      <c r="M55" s="326"/>
    </row>
    <row r="56" spans="2:13" x14ac:dyDescent="0.25">
      <c r="B56" s="17" t="s">
        <v>35</v>
      </c>
      <c r="C56" s="18">
        <v>45246</v>
      </c>
      <c r="D56" s="303"/>
      <c r="E56" s="304"/>
      <c r="F56" s="304"/>
      <c r="G56" s="304"/>
      <c r="H56" s="304"/>
      <c r="I56" s="304"/>
      <c r="J56" s="304"/>
      <c r="K56" s="304"/>
      <c r="L56" s="305"/>
      <c r="M56" s="326"/>
    </row>
    <row r="57" spans="2:13" x14ac:dyDescent="0.25">
      <c r="B57" s="17" t="s">
        <v>37</v>
      </c>
      <c r="C57" s="18">
        <v>45247</v>
      </c>
      <c r="D57" s="303"/>
      <c r="E57" s="304"/>
      <c r="F57" s="304"/>
      <c r="G57" s="304"/>
      <c r="H57" s="304"/>
      <c r="I57" s="304"/>
      <c r="J57" s="304"/>
      <c r="K57" s="304"/>
      <c r="L57" s="305"/>
      <c r="M57" s="333"/>
    </row>
    <row r="58" spans="2:13" x14ac:dyDescent="0.25">
      <c r="B58" s="20" t="s">
        <v>39</v>
      </c>
      <c r="C58" s="21">
        <v>45248</v>
      </c>
      <c r="D58" s="300"/>
      <c r="E58" s="301"/>
      <c r="F58" s="301"/>
      <c r="G58" s="301"/>
      <c r="H58" s="301"/>
      <c r="I58" s="301"/>
      <c r="J58" s="301"/>
      <c r="K58" s="301"/>
      <c r="L58" s="302"/>
      <c r="M58"/>
    </row>
    <row r="59" spans="2:13" x14ac:dyDescent="0.25">
      <c r="B59" s="20" t="s">
        <v>40</v>
      </c>
      <c r="C59" s="21">
        <v>45249</v>
      </c>
      <c r="D59" s="300"/>
      <c r="E59" s="301"/>
      <c r="F59" s="301"/>
      <c r="G59" s="301"/>
      <c r="H59" s="301"/>
      <c r="I59" s="301"/>
      <c r="J59" s="301"/>
      <c r="K59" s="301"/>
      <c r="L59" s="302"/>
      <c r="M59"/>
    </row>
    <row r="60" spans="2:13" x14ac:dyDescent="0.25">
      <c r="B60" s="17" t="s">
        <v>29</v>
      </c>
      <c r="C60" s="18">
        <v>45250</v>
      </c>
      <c r="D60" s="295" t="s">
        <v>128</v>
      </c>
      <c r="E60" s="296" t="s">
        <v>128</v>
      </c>
      <c r="F60" s="297" t="s">
        <v>129</v>
      </c>
      <c r="G60" s="297" t="s">
        <v>129</v>
      </c>
      <c r="H60" s="297" t="s">
        <v>129</v>
      </c>
      <c r="I60" s="19"/>
      <c r="J60" s="66" t="s">
        <v>133</v>
      </c>
      <c r="K60" s="66" t="s">
        <v>133</v>
      </c>
      <c r="L60" s="204"/>
      <c r="M60" s="333"/>
    </row>
    <row r="61" spans="2:13" x14ac:dyDescent="0.25">
      <c r="B61" s="17" t="s">
        <v>31</v>
      </c>
      <c r="C61" s="18">
        <v>45251</v>
      </c>
      <c r="D61" s="295" t="s">
        <v>128</v>
      </c>
      <c r="E61" s="296" t="s">
        <v>128</v>
      </c>
      <c r="F61" s="297" t="s">
        <v>129</v>
      </c>
      <c r="G61" s="297" t="s">
        <v>129</v>
      </c>
      <c r="H61" s="297" t="s">
        <v>129</v>
      </c>
      <c r="I61" s="298"/>
      <c r="J61" s="66" t="s">
        <v>133</v>
      </c>
      <c r="K61" s="66" t="s">
        <v>133</v>
      </c>
      <c r="L61" s="204"/>
      <c r="M61" s="333"/>
    </row>
    <row r="62" spans="2:13" x14ac:dyDescent="0.25">
      <c r="B62" s="22" t="s">
        <v>33</v>
      </c>
      <c r="C62" s="18">
        <v>45252</v>
      </c>
      <c r="D62" s="295" t="s">
        <v>128</v>
      </c>
      <c r="E62" s="296" t="s">
        <v>128</v>
      </c>
      <c r="F62" s="297" t="s">
        <v>129</v>
      </c>
      <c r="G62" s="297" t="s">
        <v>129</v>
      </c>
      <c r="H62" s="297" t="s">
        <v>129</v>
      </c>
      <c r="I62" s="19"/>
      <c r="J62" s="66" t="s">
        <v>133</v>
      </c>
      <c r="K62" s="66" t="s">
        <v>133</v>
      </c>
      <c r="L62" s="309"/>
      <c r="M62" s="333"/>
    </row>
    <row r="63" spans="2:13" x14ac:dyDescent="0.25">
      <c r="B63" s="17" t="s">
        <v>35</v>
      </c>
      <c r="C63" s="18">
        <v>45253</v>
      </c>
      <c r="D63" s="295" t="s">
        <v>128</v>
      </c>
      <c r="E63" s="296" t="s">
        <v>128</v>
      </c>
      <c r="F63" s="296" t="s">
        <v>128</v>
      </c>
      <c r="G63" s="297" t="s">
        <v>129</v>
      </c>
      <c r="H63" s="297" t="s">
        <v>129</v>
      </c>
      <c r="I63" s="19"/>
      <c r="J63" s="66" t="s">
        <v>133</v>
      </c>
      <c r="K63" s="66" t="s">
        <v>133</v>
      </c>
      <c r="L63" s="56" t="s">
        <v>133</v>
      </c>
      <c r="M63" s="333"/>
    </row>
    <row r="64" spans="2:13" x14ac:dyDescent="0.25">
      <c r="B64" s="17" t="s">
        <v>37</v>
      </c>
      <c r="C64" s="18">
        <v>45254</v>
      </c>
      <c r="D64" s="212"/>
      <c r="E64" s="19"/>
      <c r="F64" s="297" t="s">
        <v>129</v>
      </c>
      <c r="G64" s="297" t="s">
        <v>129</v>
      </c>
      <c r="H64" s="297" t="s">
        <v>129</v>
      </c>
      <c r="I64" s="19"/>
      <c r="J64" s="66" t="s">
        <v>133</v>
      </c>
      <c r="K64" s="66" t="s">
        <v>133</v>
      </c>
      <c r="L64" s="56" t="s">
        <v>133</v>
      </c>
      <c r="M64" s="333"/>
    </row>
    <row r="65" spans="2:12" x14ac:dyDescent="0.25">
      <c r="B65" s="20" t="s">
        <v>39</v>
      </c>
      <c r="C65" s="21">
        <v>45255</v>
      </c>
      <c r="D65" s="300"/>
      <c r="E65" s="301"/>
      <c r="F65" s="301"/>
      <c r="G65" s="301"/>
      <c r="H65" s="301"/>
      <c r="I65" s="301"/>
      <c r="J65" s="301"/>
      <c r="K65" s="301"/>
      <c r="L65" s="302"/>
    </row>
    <row r="66" spans="2:12" x14ac:dyDescent="0.25">
      <c r="B66" s="20" t="s">
        <v>40</v>
      </c>
      <c r="C66" s="21">
        <v>45256</v>
      </c>
      <c r="D66" s="300"/>
      <c r="E66" s="301"/>
      <c r="F66" s="301"/>
      <c r="G66" s="301"/>
      <c r="H66" s="301"/>
      <c r="I66" s="301"/>
      <c r="J66" s="301"/>
      <c r="K66" s="301"/>
      <c r="L66" s="302"/>
    </row>
    <row r="67" spans="2:12" x14ac:dyDescent="0.25">
      <c r="B67" s="22" t="s">
        <v>29</v>
      </c>
      <c r="C67" s="18">
        <v>45257</v>
      </c>
      <c r="D67" s="303" t="s">
        <v>69</v>
      </c>
      <c r="E67" s="304"/>
      <c r="F67" s="304"/>
      <c r="G67" s="304"/>
      <c r="H67" s="304"/>
      <c r="I67" s="304"/>
      <c r="J67" s="304"/>
      <c r="K67" s="304"/>
      <c r="L67" s="305"/>
    </row>
    <row r="68" spans="2:12" x14ac:dyDescent="0.25">
      <c r="B68" s="22" t="s">
        <v>31</v>
      </c>
      <c r="C68" s="18">
        <v>45258</v>
      </c>
      <c r="D68" s="303"/>
      <c r="E68" s="304"/>
      <c r="F68" s="304"/>
      <c r="G68" s="304"/>
      <c r="H68" s="304"/>
      <c r="I68" s="304"/>
      <c r="J68" s="304"/>
      <c r="K68" s="304"/>
      <c r="L68" s="305"/>
    </row>
    <row r="69" spans="2:12" x14ac:dyDescent="0.25">
      <c r="B69" s="22" t="s">
        <v>33</v>
      </c>
      <c r="C69" s="18">
        <v>45259</v>
      </c>
      <c r="D69" s="303"/>
      <c r="E69" s="304"/>
      <c r="F69" s="304"/>
      <c r="G69" s="304"/>
      <c r="H69" s="304"/>
      <c r="I69" s="304"/>
      <c r="J69" s="304"/>
      <c r="K69" s="304"/>
      <c r="L69" s="305"/>
    </row>
    <row r="70" spans="2:12" x14ac:dyDescent="0.25">
      <c r="B70" s="17" t="s">
        <v>35</v>
      </c>
      <c r="C70" s="18">
        <v>45260</v>
      </c>
      <c r="D70" s="303"/>
      <c r="E70" s="304"/>
      <c r="F70" s="304"/>
      <c r="G70" s="304"/>
      <c r="H70" s="304"/>
      <c r="I70" s="304"/>
      <c r="J70" s="304"/>
      <c r="K70" s="304"/>
      <c r="L70" s="305"/>
    </row>
    <row r="71" spans="2:12" x14ac:dyDescent="0.25">
      <c r="B71" s="17" t="s">
        <v>37</v>
      </c>
      <c r="C71" s="18">
        <v>45261</v>
      </c>
      <c r="D71" s="303"/>
      <c r="E71" s="304"/>
      <c r="F71" s="304"/>
      <c r="G71" s="304"/>
      <c r="H71" s="304"/>
      <c r="I71" s="304"/>
      <c r="J71" s="304"/>
      <c r="K71" s="304"/>
      <c r="L71" s="305"/>
    </row>
    <row r="72" spans="2:12" x14ac:dyDescent="0.25">
      <c r="B72" s="20" t="s">
        <v>39</v>
      </c>
      <c r="C72" s="21">
        <v>45262</v>
      </c>
      <c r="D72" s="300"/>
      <c r="E72" s="301"/>
      <c r="F72" s="301"/>
      <c r="G72" s="301"/>
      <c r="H72" s="301"/>
      <c r="I72" s="301"/>
      <c r="J72" s="301"/>
      <c r="K72" s="301"/>
      <c r="L72" s="302"/>
    </row>
    <row r="73" spans="2:12" x14ac:dyDescent="0.25">
      <c r="B73" s="20" t="s">
        <v>40</v>
      </c>
      <c r="C73" s="21">
        <v>45263</v>
      </c>
      <c r="D73" s="300"/>
      <c r="E73" s="301"/>
      <c r="F73" s="301"/>
      <c r="G73" s="301"/>
      <c r="H73" s="301"/>
      <c r="I73" s="301"/>
      <c r="J73" s="301"/>
      <c r="K73" s="301"/>
      <c r="L73" s="302"/>
    </row>
    <row r="74" spans="2:12" x14ac:dyDescent="0.25">
      <c r="B74" s="22" t="s">
        <v>29</v>
      </c>
      <c r="C74" s="18">
        <v>45264</v>
      </c>
      <c r="D74" s="84" t="s">
        <v>69</v>
      </c>
      <c r="E74" s="85"/>
      <c r="F74" s="85"/>
      <c r="G74" s="85"/>
      <c r="H74" s="85"/>
      <c r="I74" s="85"/>
      <c r="J74" s="85"/>
      <c r="K74" s="85"/>
      <c r="L74" s="86"/>
    </row>
    <row r="75" spans="2:12" x14ac:dyDescent="0.25">
      <c r="B75" s="22" t="s">
        <v>31</v>
      </c>
      <c r="C75" s="18">
        <v>45265</v>
      </c>
      <c r="D75" s="87"/>
      <c r="E75" s="88"/>
      <c r="F75" s="88"/>
      <c r="G75" s="88"/>
      <c r="H75" s="88"/>
      <c r="I75" s="88"/>
      <c r="J75" s="88"/>
      <c r="K75" s="88"/>
      <c r="L75" s="89"/>
    </row>
    <row r="76" spans="2:12" x14ac:dyDescent="0.25">
      <c r="B76" s="22" t="s">
        <v>33</v>
      </c>
      <c r="C76" s="18">
        <v>45266</v>
      </c>
      <c r="D76" s="87"/>
      <c r="E76" s="88"/>
      <c r="F76" s="88"/>
      <c r="G76" s="88"/>
      <c r="H76" s="88"/>
      <c r="I76" s="88"/>
      <c r="J76" s="88"/>
      <c r="K76" s="88"/>
      <c r="L76" s="89"/>
    </row>
    <row r="77" spans="2:12" x14ac:dyDescent="0.25">
      <c r="B77" s="22" t="s">
        <v>35</v>
      </c>
      <c r="C77" s="18">
        <v>45267</v>
      </c>
      <c r="D77" s="90"/>
      <c r="E77" s="91"/>
      <c r="F77" s="91"/>
      <c r="G77" s="91"/>
      <c r="H77" s="91"/>
      <c r="I77" s="91"/>
      <c r="J77" s="91"/>
      <c r="K77" s="91"/>
      <c r="L77" s="92"/>
    </row>
    <row r="78" spans="2:12" x14ac:dyDescent="0.25">
      <c r="B78" s="20" t="s">
        <v>37</v>
      </c>
      <c r="C78" s="21">
        <v>45268</v>
      </c>
      <c r="D78" s="300"/>
      <c r="E78" s="301"/>
      <c r="F78" s="301"/>
      <c r="G78" s="301"/>
      <c r="H78" s="301"/>
      <c r="I78" s="301"/>
      <c r="J78" s="301"/>
      <c r="K78" s="301"/>
      <c r="L78" s="302"/>
    </row>
    <row r="79" spans="2:12" x14ac:dyDescent="0.25">
      <c r="B79" s="20" t="s">
        <v>39</v>
      </c>
      <c r="C79" s="21">
        <v>45269</v>
      </c>
      <c r="D79" s="300"/>
      <c r="E79" s="301"/>
      <c r="F79" s="301"/>
      <c r="G79" s="301"/>
      <c r="H79" s="301"/>
      <c r="I79" s="301"/>
      <c r="J79" s="301"/>
      <c r="K79" s="301"/>
      <c r="L79" s="302"/>
    </row>
    <row r="80" spans="2:12" x14ac:dyDescent="0.25">
      <c r="B80" s="20" t="s">
        <v>40</v>
      </c>
      <c r="C80" s="21">
        <v>45270</v>
      </c>
      <c r="D80" s="300"/>
      <c r="E80" s="301"/>
      <c r="F80" s="301"/>
      <c r="G80" s="301"/>
      <c r="H80" s="301"/>
      <c r="I80" s="301"/>
      <c r="J80" s="301"/>
      <c r="K80" s="301"/>
      <c r="L80" s="302"/>
    </row>
    <row r="81" spans="2:12" x14ac:dyDescent="0.25">
      <c r="B81" s="17" t="s">
        <v>29</v>
      </c>
      <c r="C81" s="18">
        <v>45271</v>
      </c>
      <c r="D81" s="303" t="s">
        <v>69</v>
      </c>
      <c r="E81" s="304"/>
      <c r="F81" s="304"/>
      <c r="G81" s="304"/>
      <c r="H81" s="304"/>
      <c r="I81" s="304"/>
      <c r="J81" s="304"/>
      <c r="K81" s="304"/>
      <c r="L81" s="305"/>
    </row>
    <row r="82" spans="2:12" x14ac:dyDescent="0.25">
      <c r="B82" s="17" t="s">
        <v>31</v>
      </c>
      <c r="C82" s="18">
        <v>45272</v>
      </c>
      <c r="D82" s="303"/>
      <c r="E82" s="304"/>
      <c r="F82" s="304"/>
      <c r="G82" s="304"/>
      <c r="H82" s="304"/>
      <c r="I82" s="304"/>
      <c r="J82" s="304"/>
      <c r="K82" s="304"/>
      <c r="L82" s="305"/>
    </row>
    <row r="83" spans="2:12" x14ac:dyDescent="0.25">
      <c r="B83" s="22" t="s">
        <v>33</v>
      </c>
      <c r="C83" s="18">
        <v>45273</v>
      </c>
      <c r="D83" s="303"/>
      <c r="E83" s="304"/>
      <c r="F83" s="304"/>
      <c r="G83" s="304"/>
      <c r="H83" s="304"/>
      <c r="I83" s="304"/>
      <c r="J83" s="304"/>
      <c r="K83" s="304"/>
      <c r="L83" s="305"/>
    </row>
    <row r="84" spans="2:12" x14ac:dyDescent="0.25">
      <c r="B84" s="17" t="s">
        <v>35</v>
      </c>
      <c r="C84" s="18">
        <v>45274</v>
      </c>
      <c r="D84" s="303"/>
      <c r="E84" s="304"/>
      <c r="F84" s="304"/>
      <c r="G84" s="304"/>
      <c r="H84" s="304"/>
      <c r="I84" s="304"/>
      <c r="J84" s="304"/>
      <c r="K84" s="304"/>
      <c r="L84" s="305"/>
    </row>
    <row r="85" spans="2:12" x14ac:dyDescent="0.25">
      <c r="B85" s="17" t="s">
        <v>37</v>
      </c>
      <c r="C85" s="18">
        <v>45275</v>
      </c>
      <c r="D85" s="303"/>
      <c r="E85" s="304"/>
      <c r="F85" s="304"/>
      <c r="G85" s="304"/>
      <c r="H85" s="304"/>
      <c r="I85" s="304"/>
      <c r="J85" s="304"/>
      <c r="K85" s="304"/>
      <c r="L85" s="305"/>
    </row>
    <row r="86" spans="2:12" x14ac:dyDescent="0.25">
      <c r="B86" s="20" t="s">
        <v>39</v>
      </c>
      <c r="C86" s="21">
        <v>45276</v>
      </c>
      <c r="D86" s="300"/>
      <c r="E86" s="301"/>
      <c r="F86" s="301"/>
      <c r="G86" s="301"/>
      <c r="H86" s="301"/>
      <c r="I86" s="301"/>
      <c r="J86" s="301"/>
      <c r="K86" s="301"/>
      <c r="L86" s="302"/>
    </row>
    <row r="87" spans="2:12" x14ac:dyDescent="0.25">
      <c r="B87" s="20" t="s">
        <v>40</v>
      </c>
      <c r="C87" s="21">
        <v>45277</v>
      </c>
      <c r="D87" s="300"/>
      <c r="E87" s="301"/>
      <c r="F87" s="301"/>
      <c r="G87" s="301"/>
      <c r="H87" s="301"/>
      <c r="I87" s="301"/>
      <c r="J87" s="301"/>
      <c r="K87" s="301"/>
      <c r="L87" s="302"/>
    </row>
    <row r="88" spans="2:12" x14ac:dyDescent="0.25">
      <c r="B88" s="20" t="s">
        <v>29</v>
      </c>
      <c r="C88" s="21">
        <v>45278</v>
      </c>
      <c r="D88" s="141" t="s">
        <v>96</v>
      </c>
      <c r="E88" s="142"/>
      <c r="F88" s="142"/>
      <c r="G88" s="142"/>
      <c r="H88" s="142"/>
      <c r="I88" s="142"/>
      <c r="J88" s="142"/>
      <c r="K88" s="142"/>
      <c r="L88" s="143"/>
    </row>
    <row r="89" spans="2:12" x14ac:dyDescent="0.25">
      <c r="B89" s="20" t="s">
        <v>31</v>
      </c>
      <c r="C89" s="21">
        <v>45300</v>
      </c>
      <c r="D89" s="141"/>
      <c r="E89" s="142"/>
      <c r="F89" s="142"/>
      <c r="G89" s="142"/>
      <c r="H89" s="142"/>
      <c r="I89" s="142"/>
      <c r="J89" s="142"/>
      <c r="K89" s="142"/>
      <c r="L89" s="143"/>
    </row>
    <row r="90" spans="2:12" x14ac:dyDescent="0.25">
      <c r="B90" s="17" t="s">
        <v>33</v>
      </c>
      <c r="C90" s="18">
        <v>45301</v>
      </c>
      <c r="D90" s="84" t="s">
        <v>69</v>
      </c>
      <c r="E90" s="85"/>
      <c r="F90" s="85"/>
      <c r="G90" s="85"/>
      <c r="H90" s="85"/>
      <c r="I90" s="85"/>
      <c r="J90" s="85"/>
      <c r="K90" s="85"/>
      <c r="L90" s="86"/>
    </row>
    <row r="91" spans="2:12" x14ac:dyDescent="0.25">
      <c r="B91" s="17" t="s">
        <v>35</v>
      </c>
      <c r="C91" s="18">
        <v>45302</v>
      </c>
      <c r="D91" s="87"/>
      <c r="E91" s="88"/>
      <c r="F91" s="88"/>
      <c r="G91" s="88"/>
      <c r="H91" s="88"/>
      <c r="I91" s="88"/>
      <c r="J91" s="88"/>
      <c r="K91" s="88"/>
      <c r="L91" s="89"/>
    </row>
    <row r="92" spans="2:12" x14ac:dyDescent="0.25">
      <c r="B92" s="17" t="s">
        <v>37</v>
      </c>
      <c r="C92" s="18">
        <v>45303</v>
      </c>
      <c r="D92" s="90"/>
      <c r="E92" s="91"/>
      <c r="F92" s="91"/>
      <c r="G92" s="91"/>
      <c r="H92" s="91"/>
      <c r="I92" s="91"/>
      <c r="J92" s="91"/>
      <c r="K92" s="91"/>
      <c r="L92" s="92"/>
    </row>
    <row r="93" spans="2:12" x14ac:dyDescent="0.25">
      <c r="B93" s="20" t="s">
        <v>39</v>
      </c>
      <c r="C93" s="21">
        <v>45304</v>
      </c>
      <c r="D93" s="348"/>
      <c r="E93" s="349"/>
      <c r="F93" s="349"/>
      <c r="G93" s="349"/>
      <c r="H93" s="349"/>
      <c r="I93" s="349"/>
      <c r="J93" s="349"/>
      <c r="K93" s="349"/>
      <c r="L93" s="350"/>
    </row>
    <row r="94" spans="2:12" x14ac:dyDescent="0.25">
      <c r="B94" s="20" t="s">
        <v>40</v>
      </c>
      <c r="C94" s="21">
        <v>45305</v>
      </c>
      <c r="D94" s="348"/>
      <c r="E94" s="349"/>
      <c r="F94" s="349"/>
      <c r="G94" s="349"/>
      <c r="H94" s="349"/>
      <c r="I94" s="349"/>
      <c r="J94" s="349"/>
      <c r="K94" s="349"/>
      <c r="L94" s="350"/>
    </row>
    <row r="95" spans="2:12" x14ac:dyDescent="0.25">
      <c r="B95" s="17" t="s">
        <v>29</v>
      </c>
      <c r="C95" s="18">
        <v>45306</v>
      </c>
      <c r="D95" s="84" t="s">
        <v>69</v>
      </c>
      <c r="E95" s="85"/>
      <c r="F95" s="85"/>
      <c r="G95" s="85"/>
      <c r="H95" s="85"/>
      <c r="I95" s="85"/>
      <c r="J95" s="85"/>
      <c r="K95" s="85"/>
      <c r="L95" s="86"/>
    </row>
    <row r="96" spans="2:12" x14ac:dyDescent="0.25">
      <c r="B96" s="17" t="s">
        <v>31</v>
      </c>
      <c r="C96" s="18">
        <v>45307</v>
      </c>
      <c r="D96" s="87"/>
      <c r="E96" s="88"/>
      <c r="F96" s="88"/>
      <c r="G96" s="88"/>
      <c r="H96" s="88"/>
      <c r="I96" s="88"/>
      <c r="J96" s="88"/>
      <c r="K96" s="88"/>
      <c r="L96" s="89"/>
    </row>
    <row r="97" spans="2:12" x14ac:dyDescent="0.25">
      <c r="B97" s="17" t="s">
        <v>33</v>
      </c>
      <c r="C97" s="18">
        <v>45308</v>
      </c>
      <c r="D97" s="87"/>
      <c r="E97" s="88"/>
      <c r="F97" s="88"/>
      <c r="G97" s="88"/>
      <c r="H97" s="88"/>
      <c r="I97" s="88"/>
      <c r="J97" s="88"/>
      <c r="K97" s="88"/>
      <c r="L97" s="89"/>
    </row>
    <row r="98" spans="2:12" x14ac:dyDescent="0.25">
      <c r="B98" s="17" t="s">
        <v>35</v>
      </c>
      <c r="C98" s="18">
        <v>45309</v>
      </c>
      <c r="D98" s="87"/>
      <c r="E98" s="88"/>
      <c r="F98" s="88"/>
      <c r="G98" s="88"/>
      <c r="H98" s="88"/>
      <c r="I98" s="88"/>
      <c r="J98" s="88"/>
      <c r="K98" s="88"/>
      <c r="L98" s="89"/>
    </row>
    <row r="99" spans="2:12" ht="15.75" thickBot="1" x14ac:dyDescent="0.3">
      <c r="B99" s="217" t="s">
        <v>37</v>
      </c>
      <c r="C99" s="218">
        <v>45310</v>
      </c>
      <c r="D99" s="151"/>
      <c r="E99" s="152"/>
      <c r="F99" s="152"/>
      <c r="G99" s="152"/>
      <c r="H99" s="152"/>
      <c r="I99" s="152"/>
      <c r="J99" s="152"/>
      <c r="K99" s="152"/>
      <c r="L99" s="153"/>
    </row>
    <row r="100" spans="2:12" x14ac:dyDescent="0.25">
      <c r="B100" s="236" t="s">
        <v>47</v>
      </c>
      <c r="C100" s="237"/>
      <c r="D100" s="238"/>
      <c r="E100" s="238"/>
      <c r="F100" s="238"/>
      <c r="G100" s="238"/>
      <c r="H100" s="238"/>
      <c r="I100" s="238"/>
      <c r="J100" s="238"/>
      <c r="K100" s="238"/>
      <c r="L100" s="239"/>
    </row>
    <row r="101" spans="2:12" ht="15.75" thickBot="1" x14ac:dyDescent="0.3">
      <c r="B101" s="240"/>
      <c r="C101" s="241"/>
      <c r="D101" s="241"/>
      <c r="E101" s="241"/>
      <c r="F101" s="241"/>
      <c r="G101" s="241"/>
      <c r="H101" s="241"/>
      <c r="I101" s="241"/>
      <c r="J101" s="241"/>
      <c r="K101" s="241"/>
      <c r="L101" s="242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2:1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2:1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2:1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2:1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2:1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2:1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2:1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2:1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2:1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2:12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2:12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2:12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2:12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2:12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2:12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2:12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2:12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2:12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2:12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2:12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2:12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2:12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2:12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2:12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2:12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2:12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2:12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2:12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2:12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2:12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2:12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2:12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2:12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2:12" x14ac:dyDescent="0.25">
      <c r="B909" s="43"/>
      <c r="C909" s="43"/>
      <c r="D909" s="43"/>
      <c r="E909" s="43"/>
      <c r="F909" s="43"/>
      <c r="G909" s="43"/>
      <c r="H909" s="43"/>
      <c r="I909" s="43"/>
      <c r="J909" s="44"/>
      <c r="K909" s="44"/>
      <c r="L909" s="44"/>
    </row>
    <row r="920" spans="13:17" x14ac:dyDescent="0.25">
      <c r="M920" s="33"/>
      <c r="N920" s="33"/>
      <c r="O920" s="33"/>
      <c r="P920" s="33"/>
      <c r="Q920" s="33"/>
    </row>
    <row r="921" spans="13:17" x14ac:dyDescent="0.25">
      <c r="M921" s="33"/>
      <c r="N921" s="33"/>
      <c r="O921" s="33"/>
      <c r="P921" s="33"/>
      <c r="Q921" s="33"/>
    </row>
    <row r="922" spans="13:17" x14ac:dyDescent="0.25">
      <c r="M922" s="33"/>
      <c r="N922" s="33"/>
      <c r="O922" s="33"/>
      <c r="P922" s="33"/>
      <c r="Q922" s="33"/>
    </row>
    <row r="923" spans="13:17" x14ac:dyDescent="0.25">
      <c r="M923" s="33"/>
      <c r="N923" s="33"/>
      <c r="O923" s="33"/>
      <c r="P923" s="33"/>
      <c r="Q923" s="33"/>
    </row>
    <row r="924" spans="13:17" x14ac:dyDescent="0.25">
      <c r="M924" s="33"/>
      <c r="N924" s="33"/>
      <c r="O924" s="33"/>
      <c r="P924" s="33"/>
      <c r="Q924" s="33"/>
    </row>
    <row r="925" spans="13:17" x14ac:dyDescent="0.25">
      <c r="M925" s="33"/>
      <c r="N925" s="33"/>
      <c r="O925" s="33"/>
      <c r="P925" s="33"/>
      <c r="Q925" s="33"/>
    </row>
    <row r="926" spans="13:17" x14ac:dyDescent="0.25">
      <c r="M926" s="33"/>
      <c r="N926" s="33"/>
      <c r="O926" s="33"/>
      <c r="P926" s="33"/>
      <c r="Q926" s="33"/>
    </row>
    <row r="927" spans="13:17" x14ac:dyDescent="0.25">
      <c r="M927" s="33"/>
      <c r="N927" s="33"/>
      <c r="O927" s="33"/>
      <c r="P927" s="33"/>
      <c r="Q927" s="33"/>
    </row>
    <row r="928" spans="13:17" x14ac:dyDescent="0.25">
      <c r="M928" s="33"/>
      <c r="N928" s="33"/>
      <c r="O928" s="33"/>
      <c r="P928" s="33"/>
      <c r="Q928" s="33"/>
    </row>
    <row r="929" spans="13:17" x14ac:dyDescent="0.25">
      <c r="M929" s="33"/>
      <c r="N929" s="33"/>
      <c r="O929" s="33"/>
      <c r="P929" s="33"/>
      <c r="Q929" s="33"/>
    </row>
    <row r="930" spans="13:17" x14ac:dyDescent="0.25">
      <c r="M930" s="33"/>
      <c r="N930" s="33"/>
      <c r="O930" s="33"/>
      <c r="P930" s="33"/>
      <c r="Q930" s="33"/>
    </row>
    <row r="931" spans="13:17" x14ac:dyDescent="0.25">
      <c r="M931" s="33"/>
      <c r="N931" s="33"/>
      <c r="O931" s="33"/>
      <c r="P931" s="33"/>
      <c r="Q931" s="33"/>
    </row>
    <row r="932" spans="13:17" x14ac:dyDescent="0.25">
      <c r="M932" s="33"/>
      <c r="N932" s="33"/>
      <c r="O932" s="33"/>
      <c r="P932" s="33"/>
      <c r="Q932" s="33"/>
    </row>
    <row r="933" spans="13:17" x14ac:dyDescent="0.25">
      <c r="M933" s="33"/>
      <c r="N933" s="33"/>
      <c r="O933" s="33"/>
      <c r="P933" s="33"/>
      <c r="Q933" s="33"/>
    </row>
    <row r="934" spans="13:17" x14ac:dyDescent="0.25">
      <c r="M934" s="33"/>
      <c r="N934" s="33"/>
      <c r="O934" s="33"/>
      <c r="P934" s="33"/>
      <c r="Q934" s="33"/>
    </row>
    <row r="935" spans="13:17" x14ac:dyDescent="0.25">
      <c r="M935" s="33"/>
      <c r="N935" s="33"/>
      <c r="O935" s="33"/>
      <c r="P935" s="33"/>
      <c r="Q935" s="33"/>
    </row>
    <row r="936" spans="13:17" x14ac:dyDescent="0.25">
      <c r="M936" s="33"/>
      <c r="N936" s="33"/>
      <c r="O936" s="33"/>
      <c r="P936" s="33"/>
      <c r="Q936" s="33"/>
    </row>
    <row r="937" spans="13:17" x14ac:dyDescent="0.25">
      <c r="M937" s="33"/>
      <c r="N937" s="33"/>
      <c r="O937" s="33"/>
      <c r="P937" s="33"/>
      <c r="Q937" s="33"/>
    </row>
    <row r="938" spans="13:17" x14ac:dyDescent="0.25">
      <c r="M938" s="33"/>
      <c r="N938" s="33"/>
      <c r="O938" s="33"/>
      <c r="P938" s="33"/>
      <c r="Q938" s="33"/>
    </row>
    <row r="939" spans="13:17" x14ac:dyDescent="0.25">
      <c r="M939" s="33"/>
      <c r="N939" s="33"/>
      <c r="O939" s="33"/>
      <c r="P939" s="33"/>
      <c r="Q939" s="33"/>
    </row>
    <row r="940" spans="13:17" x14ac:dyDescent="0.25">
      <c r="M940" s="33"/>
      <c r="N940" s="33"/>
      <c r="O940" s="33"/>
      <c r="P940" s="33"/>
      <c r="Q940" s="33"/>
    </row>
    <row r="941" spans="13:17" x14ac:dyDescent="0.25">
      <c r="M941" s="33"/>
      <c r="N941" s="33"/>
      <c r="O941" s="33"/>
      <c r="P941" s="33"/>
      <c r="Q941" s="33"/>
    </row>
    <row r="942" spans="13:17" x14ac:dyDescent="0.25">
      <c r="M942" s="33"/>
      <c r="N942" s="33"/>
      <c r="O942" s="33"/>
      <c r="P942" s="33"/>
      <c r="Q942" s="33"/>
    </row>
    <row r="943" spans="13:17" x14ac:dyDescent="0.25">
      <c r="M943" s="33"/>
      <c r="N943" s="33"/>
      <c r="O943" s="33"/>
      <c r="P943" s="33"/>
      <c r="Q943" s="33"/>
    </row>
    <row r="944" spans="13:17" x14ac:dyDescent="0.25">
      <c r="M944" s="33"/>
      <c r="N944" s="33"/>
      <c r="O944" s="33"/>
      <c r="P944" s="33"/>
      <c r="Q944" s="33"/>
    </row>
    <row r="945" spans="13:17" x14ac:dyDescent="0.25">
      <c r="M945" s="33"/>
      <c r="N945" s="33"/>
      <c r="O945" s="33"/>
      <c r="P945" s="33"/>
      <c r="Q945" s="33"/>
    </row>
    <row r="946" spans="13:17" x14ac:dyDescent="0.25">
      <c r="M946" s="33"/>
      <c r="N946" s="33"/>
      <c r="O946" s="33"/>
      <c r="P946" s="33"/>
      <c r="Q946" s="33"/>
    </row>
    <row r="947" spans="13:17" x14ac:dyDescent="0.25">
      <c r="M947" s="33"/>
      <c r="N947" s="33"/>
      <c r="O947" s="33"/>
      <c r="P947" s="33"/>
      <c r="Q947" s="33"/>
    </row>
    <row r="948" spans="13:17" x14ac:dyDescent="0.25">
      <c r="M948" s="33"/>
      <c r="N948" s="33"/>
      <c r="O948" s="33"/>
      <c r="P948" s="33"/>
      <c r="Q948" s="33"/>
    </row>
    <row r="949" spans="13:17" x14ac:dyDescent="0.25">
      <c r="M949" s="33"/>
      <c r="N949" s="33"/>
      <c r="O949" s="33"/>
      <c r="P949" s="33"/>
      <c r="Q949" s="33"/>
    </row>
    <row r="950" spans="13:17" x14ac:dyDescent="0.25">
      <c r="M950" s="33"/>
      <c r="N950" s="33"/>
      <c r="O950" s="33"/>
      <c r="P950" s="33"/>
      <c r="Q950" s="33"/>
    </row>
    <row r="951" spans="13:17" x14ac:dyDescent="0.25">
      <c r="M951" s="33"/>
      <c r="N951" s="33"/>
      <c r="O951" s="33"/>
      <c r="P951" s="33"/>
      <c r="Q951" s="33"/>
    </row>
    <row r="952" spans="13:17" x14ac:dyDescent="0.25">
      <c r="M952" s="33"/>
      <c r="N952" s="33"/>
      <c r="O952" s="33"/>
      <c r="P952" s="33"/>
      <c r="Q952" s="33"/>
    </row>
    <row r="953" spans="13:17" x14ac:dyDescent="0.25">
      <c r="M953" s="33"/>
      <c r="N953" s="33"/>
      <c r="O953" s="33"/>
      <c r="P953" s="33"/>
      <c r="Q953" s="33"/>
    </row>
    <row r="954" spans="13:17" x14ac:dyDescent="0.25">
      <c r="M954" s="33"/>
      <c r="N954" s="33"/>
      <c r="O954" s="33"/>
      <c r="P954" s="33"/>
      <c r="Q954" s="33"/>
    </row>
    <row r="955" spans="13:17" x14ac:dyDescent="0.25">
      <c r="M955" s="33"/>
      <c r="N955" s="33"/>
      <c r="O955" s="33"/>
      <c r="P955" s="33"/>
      <c r="Q955" s="33"/>
    </row>
    <row r="956" spans="13:17" x14ac:dyDescent="0.25">
      <c r="M956" s="33"/>
      <c r="N956" s="33"/>
      <c r="O956" s="33"/>
      <c r="P956" s="33"/>
      <c r="Q956" s="33"/>
    </row>
    <row r="957" spans="13:17" x14ac:dyDescent="0.25">
      <c r="M957" s="33"/>
      <c r="N957" s="33"/>
      <c r="O957" s="33"/>
      <c r="P957" s="33"/>
      <c r="Q957" s="33"/>
    </row>
    <row r="958" spans="13:17" x14ac:dyDescent="0.25">
      <c r="M958" s="33"/>
      <c r="N958" s="33"/>
      <c r="O958" s="33"/>
      <c r="P958" s="33"/>
      <c r="Q958" s="33"/>
    </row>
    <row r="959" spans="13:17" x14ac:dyDescent="0.25">
      <c r="M959" s="33"/>
      <c r="N959" s="33"/>
      <c r="O959" s="33"/>
      <c r="P959" s="33"/>
      <c r="Q959" s="33"/>
    </row>
    <row r="960" spans="13:17" x14ac:dyDescent="0.25">
      <c r="M960" s="33"/>
      <c r="N960" s="33"/>
      <c r="O960" s="33"/>
      <c r="P960" s="33"/>
      <c r="Q960" s="33"/>
    </row>
    <row r="961" spans="13:17" x14ac:dyDescent="0.25">
      <c r="M961" s="33"/>
      <c r="N961" s="33"/>
      <c r="O961" s="33"/>
      <c r="P961" s="33"/>
      <c r="Q961" s="33"/>
    </row>
    <row r="962" spans="13:17" x14ac:dyDescent="0.25">
      <c r="M962" s="33"/>
      <c r="N962" s="33"/>
      <c r="O962" s="33"/>
      <c r="P962" s="33"/>
      <c r="Q962" s="33"/>
    </row>
    <row r="963" spans="13:17" x14ac:dyDescent="0.25">
      <c r="M963" s="33"/>
      <c r="N963" s="33"/>
      <c r="O963" s="33"/>
      <c r="P963" s="33"/>
      <c r="Q963" s="33"/>
    </row>
    <row r="964" spans="13:17" x14ac:dyDescent="0.25">
      <c r="M964" s="33"/>
      <c r="N964" s="33"/>
      <c r="O964" s="33"/>
      <c r="P964" s="33"/>
      <c r="Q964" s="33"/>
    </row>
    <row r="965" spans="13:17" x14ac:dyDescent="0.25">
      <c r="M965" s="33"/>
      <c r="N965" s="33"/>
      <c r="O965" s="33"/>
      <c r="P965" s="33"/>
      <c r="Q965" s="33"/>
    </row>
    <row r="966" spans="13:17" x14ac:dyDescent="0.25">
      <c r="M966" s="33"/>
      <c r="N966" s="33"/>
      <c r="O966" s="33"/>
      <c r="P966" s="33"/>
      <c r="Q966" s="33"/>
    </row>
    <row r="967" spans="13:17" x14ac:dyDescent="0.25">
      <c r="M967" s="33"/>
      <c r="N967" s="33"/>
      <c r="O967" s="33"/>
      <c r="P967" s="33"/>
      <c r="Q967" s="33"/>
    </row>
    <row r="968" spans="13:17" x14ac:dyDescent="0.25">
      <c r="M968" s="33"/>
      <c r="N968" s="33"/>
      <c r="O968" s="33"/>
      <c r="P968" s="33"/>
      <c r="Q968" s="33"/>
    </row>
    <row r="969" spans="13:17" x14ac:dyDescent="0.25">
      <c r="M969" s="33"/>
      <c r="N969" s="33"/>
      <c r="O969" s="33"/>
      <c r="P969" s="33"/>
      <c r="Q969" s="33"/>
    </row>
    <row r="970" spans="13:17" x14ac:dyDescent="0.25">
      <c r="M970" s="33"/>
      <c r="N970" s="33"/>
      <c r="O970" s="33"/>
      <c r="P970" s="33"/>
      <c r="Q970" s="33"/>
    </row>
    <row r="971" spans="13:17" x14ac:dyDescent="0.25">
      <c r="M971" s="33"/>
      <c r="N971" s="33"/>
      <c r="O971" s="33"/>
      <c r="P971" s="33"/>
      <c r="Q971" s="33"/>
    </row>
    <row r="972" spans="13:17" x14ac:dyDescent="0.25">
      <c r="M972" s="33"/>
      <c r="N972" s="33"/>
      <c r="O972" s="33"/>
      <c r="P972" s="33"/>
      <c r="Q972" s="33"/>
    </row>
    <row r="973" spans="13:17" x14ac:dyDescent="0.25">
      <c r="M973" s="33"/>
      <c r="N973" s="33"/>
      <c r="O973" s="33"/>
      <c r="P973" s="33"/>
      <c r="Q973" s="33"/>
    </row>
    <row r="974" spans="13:17" x14ac:dyDescent="0.25">
      <c r="M974" s="33"/>
      <c r="N974" s="33"/>
      <c r="O974" s="33"/>
      <c r="P974" s="33"/>
      <c r="Q974" s="33"/>
    </row>
    <row r="975" spans="13:17" x14ac:dyDescent="0.25">
      <c r="M975" s="33"/>
      <c r="N975" s="33"/>
      <c r="O975" s="33"/>
      <c r="P975" s="33"/>
      <c r="Q975" s="33"/>
    </row>
    <row r="976" spans="13:17" x14ac:dyDescent="0.25">
      <c r="M976" s="33"/>
      <c r="N976" s="33"/>
      <c r="O976" s="33"/>
      <c r="P976" s="33"/>
      <c r="Q976" s="33"/>
    </row>
    <row r="977" spans="13:17" x14ac:dyDescent="0.25">
      <c r="M977" s="33"/>
      <c r="N977" s="33"/>
      <c r="O977" s="33"/>
      <c r="P977" s="33"/>
      <c r="Q977" s="33"/>
    </row>
    <row r="978" spans="13:17" x14ac:dyDescent="0.25">
      <c r="M978" s="33"/>
      <c r="N978" s="33"/>
      <c r="O978" s="33"/>
      <c r="P978" s="33"/>
      <c r="Q978" s="33"/>
    </row>
    <row r="979" spans="13:17" x14ac:dyDescent="0.25">
      <c r="M979" s="33"/>
      <c r="N979" s="33"/>
      <c r="O979" s="33"/>
      <c r="P979" s="33"/>
      <c r="Q979" s="33"/>
    </row>
    <row r="980" spans="13:17" x14ac:dyDescent="0.25">
      <c r="M980" s="33"/>
      <c r="N980" s="33"/>
      <c r="O980" s="33"/>
      <c r="P980" s="33"/>
      <c r="Q980" s="33"/>
    </row>
    <row r="981" spans="13:17" x14ac:dyDescent="0.25">
      <c r="M981" s="33"/>
      <c r="N981" s="33"/>
      <c r="O981" s="33"/>
      <c r="P981" s="33"/>
      <c r="Q981" s="33"/>
    </row>
    <row r="982" spans="13:17" x14ac:dyDescent="0.25">
      <c r="M982" s="33"/>
      <c r="N982" s="33"/>
      <c r="O982" s="33"/>
      <c r="P982" s="33"/>
      <c r="Q982" s="33"/>
    </row>
    <row r="983" spans="13:17" x14ac:dyDescent="0.25">
      <c r="M983" s="33"/>
      <c r="N983" s="33"/>
      <c r="O983" s="33"/>
      <c r="P983" s="33"/>
      <c r="Q983" s="33"/>
    </row>
    <row r="984" spans="13:17" x14ac:dyDescent="0.25">
      <c r="M984" s="33"/>
      <c r="N984" s="33"/>
      <c r="O984" s="33"/>
      <c r="P984" s="33"/>
      <c r="Q984" s="33"/>
    </row>
    <row r="985" spans="13:17" x14ac:dyDescent="0.25">
      <c r="M985" s="33"/>
      <c r="N985" s="33"/>
      <c r="O985" s="33"/>
      <c r="P985" s="33"/>
      <c r="Q985" s="33"/>
    </row>
    <row r="986" spans="13:17" x14ac:dyDescent="0.25">
      <c r="M986" s="33"/>
      <c r="N986" s="33"/>
      <c r="O986" s="33"/>
      <c r="P986" s="33"/>
      <c r="Q986" s="33"/>
    </row>
    <row r="987" spans="13:17" x14ac:dyDescent="0.25">
      <c r="M987" s="33"/>
      <c r="N987" s="33"/>
      <c r="O987" s="33"/>
      <c r="P987" s="33"/>
      <c r="Q987" s="33"/>
    </row>
    <row r="988" spans="13:17" x14ac:dyDescent="0.25">
      <c r="M988" s="33"/>
      <c r="N988" s="33"/>
      <c r="O988" s="33"/>
      <c r="P988" s="33"/>
      <c r="Q988" s="33"/>
    </row>
    <row r="989" spans="13:17" x14ac:dyDescent="0.25">
      <c r="M989" s="33"/>
      <c r="N989" s="33"/>
      <c r="O989" s="33"/>
      <c r="P989" s="33"/>
      <c r="Q989" s="33"/>
    </row>
    <row r="990" spans="13:17" x14ac:dyDescent="0.25">
      <c r="M990" s="33"/>
      <c r="N990" s="33"/>
      <c r="O990" s="33"/>
      <c r="P990" s="33"/>
      <c r="Q990" s="33"/>
    </row>
    <row r="991" spans="13:17" x14ac:dyDescent="0.25">
      <c r="M991" s="33"/>
      <c r="N991" s="33"/>
      <c r="O991" s="33"/>
      <c r="P991" s="33"/>
      <c r="Q991" s="33"/>
    </row>
    <row r="992" spans="13:17" x14ac:dyDescent="0.25">
      <c r="M992" s="33"/>
      <c r="N992" s="33"/>
      <c r="O992" s="33"/>
      <c r="P992" s="33"/>
      <c r="Q992" s="33"/>
    </row>
    <row r="993" spans="13:17" x14ac:dyDescent="0.25">
      <c r="M993" s="33"/>
      <c r="N993" s="33"/>
      <c r="O993" s="33"/>
      <c r="P993" s="33"/>
      <c r="Q993" s="33"/>
    </row>
    <row r="994" spans="13:17" x14ac:dyDescent="0.25">
      <c r="M994" s="33"/>
      <c r="N994" s="33"/>
      <c r="O994" s="33"/>
      <c r="P994" s="33"/>
      <c r="Q994" s="33"/>
    </row>
    <row r="995" spans="13:17" x14ac:dyDescent="0.25">
      <c r="M995" s="33"/>
      <c r="N995" s="33"/>
      <c r="O995" s="33"/>
      <c r="P995" s="33"/>
      <c r="Q995" s="33"/>
    </row>
    <row r="996" spans="13:17" x14ac:dyDescent="0.25">
      <c r="M996" s="33"/>
      <c r="N996" s="33"/>
      <c r="O996" s="33"/>
      <c r="P996" s="33"/>
      <c r="Q996" s="33"/>
    </row>
    <row r="997" spans="13:17" x14ac:dyDescent="0.25">
      <c r="M997" s="33"/>
      <c r="N997" s="33"/>
      <c r="O997" s="33"/>
      <c r="P997" s="33"/>
      <c r="Q997" s="33"/>
    </row>
    <row r="998" spans="13:17" x14ac:dyDescent="0.25">
      <c r="M998" s="33"/>
      <c r="N998" s="33"/>
      <c r="O998" s="33"/>
      <c r="P998" s="33"/>
      <c r="Q998" s="33"/>
    </row>
    <row r="999" spans="13:17" x14ac:dyDescent="0.25">
      <c r="M999" s="33"/>
      <c r="N999" s="33"/>
      <c r="O999" s="33"/>
      <c r="P999" s="33"/>
      <c r="Q999" s="33"/>
    </row>
    <row r="1000" spans="13:17" x14ac:dyDescent="0.25">
      <c r="M1000" s="33"/>
      <c r="N1000" s="33"/>
      <c r="O1000" s="33"/>
      <c r="P1000" s="33"/>
      <c r="Q1000" s="33"/>
    </row>
    <row r="1001" spans="13:17" x14ac:dyDescent="0.25">
      <c r="M1001" s="33"/>
      <c r="N1001" s="33"/>
      <c r="O1001" s="33"/>
      <c r="P1001" s="33"/>
      <c r="Q1001" s="33"/>
    </row>
    <row r="1002" spans="13:17" x14ac:dyDescent="0.25">
      <c r="M1002" s="33"/>
      <c r="N1002" s="33"/>
      <c r="O1002" s="33"/>
      <c r="P1002" s="33"/>
      <c r="Q1002" s="33"/>
    </row>
    <row r="1003" spans="13:17" x14ac:dyDescent="0.25">
      <c r="M1003" s="33"/>
      <c r="N1003" s="33"/>
      <c r="O1003" s="33"/>
      <c r="P1003" s="33"/>
      <c r="Q1003" s="33"/>
    </row>
    <row r="1004" spans="13:17" x14ac:dyDescent="0.25">
      <c r="M1004" s="33"/>
      <c r="N1004" s="33"/>
      <c r="O1004" s="33"/>
      <c r="P1004" s="33"/>
      <c r="Q1004" s="33"/>
    </row>
    <row r="1005" spans="13:17" x14ac:dyDescent="0.25">
      <c r="M1005" s="33"/>
      <c r="N1005" s="33"/>
      <c r="O1005" s="33"/>
      <c r="P1005" s="33"/>
      <c r="Q1005" s="33"/>
    </row>
    <row r="1006" spans="13:17" x14ac:dyDescent="0.25">
      <c r="M1006" s="33"/>
      <c r="N1006" s="33"/>
      <c r="O1006" s="33"/>
      <c r="P1006" s="33"/>
      <c r="Q1006" s="33"/>
    </row>
    <row r="1007" spans="13:17" x14ac:dyDescent="0.25">
      <c r="M1007" s="33"/>
      <c r="N1007" s="33"/>
      <c r="O1007" s="33"/>
      <c r="P1007" s="33"/>
      <c r="Q1007" s="33"/>
    </row>
    <row r="1008" spans="13:17" x14ac:dyDescent="0.25">
      <c r="M1008" s="33"/>
      <c r="N1008" s="33"/>
      <c r="O1008" s="33"/>
      <c r="P1008" s="33"/>
      <c r="Q1008" s="33"/>
    </row>
    <row r="1009" spans="13:17" x14ac:dyDescent="0.25">
      <c r="M1009" s="33"/>
      <c r="N1009" s="33"/>
      <c r="O1009" s="33"/>
      <c r="P1009" s="33"/>
      <c r="Q1009" s="33"/>
    </row>
    <row r="1010" spans="13:17" x14ac:dyDescent="0.25">
      <c r="M1010" s="33"/>
      <c r="N1010" s="33"/>
      <c r="O1010" s="33"/>
      <c r="P1010" s="33"/>
      <c r="Q1010" s="33"/>
    </row>
    <row r="1011" spans="13:17" x14ac:dyDescent="0.25">
      <c r="M1011" s="33"/>
      <c r="N1011" s="33"/>
      <c r="O1011" s="33"/>
      <c r="P1011" s="33"/>
      <c r="Q1011" s="33"/>
    </row>
    <row r="1012" spans="13:17" x14ac:dyDescent="0.25">
      <c r="M1012" s="33"/>
      <c r="N1012" s="33"/>
      <c r="O1012" s="33"/>
      <c r="P1012" s="33"/>
      <c r="Q1012" s="33"/>
    </row>
    <row r="1013" spans="13:17" x14ac:dyDescent="0.25">
      <c r="M1013" s="33"/>
      <c r="N1013" s="33"/>
      <c r="O1013" s="33"/>
      <c r="P1013" s="33"/>
      <c r="Q1013" s="33"/>
    </row>
    <row r="1014" spans="13:17" x14ac:dyDescent="0.25">
      <c r="M1014" s="33"/>
      <c r="N1014" s="33"/>
      <c r="O1014" s="33"/>
      <c r="P1014" s="33"/>
      <c r="Q1014" s="33"/>
    </row>
    <row r="1015" spans="13:17" x14ac:dyDescent="0.25">
      <c r="M1015" s="33"/>
      <c r="N1015" s="33"/>
      <c r="O1015" s="33"/>
      <c r="P1015" s="33"/>
      <c r="Q1015" s="33"/>
    </row>
    <row r="1016" spans="13:17" x14ac:dyDescent="0.25">
      <c r="M1016" s="33"/>
      <c r="N1016" s="33"/>
      <c r="O1016" s="33"/>
      <c r="P1016" s="33"/>
      <c r="Q1016" s="33"/>
    </row>
    <row r="1017" spans="13:17" x14ac:dyDescent="0.25">
      <c r="M1017" s="33"/>
      <c r="N1017" s="33"/>
      <c r="O1017" s="33"/>
      <c r="P1017" s="33"/>
      <c r="Q1017" s="33"/>
    </row>
    <row r="1018" spans="13:17" x14ac:dyDescent="0.25">
      <c r="M1018" s="33"/>
      <c r="N1018" s="33"/>
      <c r="O1018" s="33"/>
      <c r="P1018" s="33"/>
      <c r="Q1018" s="33"/>
    </row>
    <row r="1019" spans="13:17" x14ac:dyDescent="0.25">
      <c r="M1019" s="33"/>
      <c r="N1019" s="33"/>
      <c r="O1019" s="33"/>
      <c r="P1019" s="33"/>
      <c r="Q1019" s="33"/>
    </row>
    <row r="1020" spans="13:17" x14ac:dyDescent="0.25">
      <c r="M1020" s="33"/>
      <c r="N1020" s="33"/>
      <c r="O1020" s="33"/>
      <c r="P1020" s="33"/>
      <c r="Q1020" s="33"/>
    </row>
    <row r="1021" spans="13:17" x14ac:dyDescent="0.25">
      <c r="M1021" s="33"/>
      <c r="N1021" s="33"/>
      <c r="O1021" s="33"/>
      <c r="P1021" s="33"/>
      <c r="Q1021" s="33"/>
    </row>
    <row r="1022" spans="13:17" x14ac:dyDescent="0.25">
      <c r="M1022" s="33"/>
      <c r="N1022" s="33"/>
      <c r="O1022" s="33"/>
      <c r="P1022" s="33"/>
      <c r="Q1022" s="33"/>
    </row>
    <row r="1023" spans="13:17" x14ac:dyDescent="0.25">
      <c r="M1023" s="33"/>
      <c r="N1023" s="33"/>
      <c r="O1023" s="33"/>
      <c r="P1023" s="33"/>
      <c r="Q1023" s="33"/>
    </row>
    <row r="1024" spans="13:17" x14ac:dyDescent="0.25">
      <c r="M1024" s="33"/>
      <c r="N1024" s="33"/>
      <c r="O1024" s="33"/>
      <c r="P1024" s="33"/>
      <c r="Q1024" s="33"/>
    </row>
    <row r="1025" spans="13:17" x14ac:dyDescent="0.25">
      <c r="M1025" s="33"/>
      <c r="N1025" s="33"/>
      <c r="O1025" s="33"/>
      <c r="P1025" s="33"/>
      <c r="Q1025" s="33"/>
    </row>
    <row r="1026" spans="13:17" x14ac:dyDescent="0.25">
      <c r="M1026" s="33"/>
      <c r="N1026" s="33"/>
      <c r="O1026" s="33"/>
      <c r="P1026" s="33"/>
      <c r="Q1026" s="33"/>
    </row>
    <row r="1027" spans="13:17" x14ac:dyDescent="0.25">
      <c r="M1027" s="33"/>
      <c r="N1027" s="33"/>
      <c r="O1027" s="33"/>
      <c r="P1027" s="33"/>
      <c r="Q1027" s="33"/>
    </row>
    <row r="1028" spans="13:17" x14ac:dyDescent="0.25">
      <c r="M1028" s="33"/>
      <c r="N1028" s="33"/>
      <c r="O1028" s="33"/>
      <c r="P1028" s="33"/>
      <c r="Q1028" s="33"/>
    </row>
    <row r="1029" spans="13:17" x14ac:dyDescent="0.25">
      <c r="M1029" s="33"/>
      <c r="N1029" s="33"/>
      <c r="O1029" s="33"/>
      <c r="P1029" s="33"/>
      <c r="Q1029" s="33"/>
    </row>
    <row r="1030" spans="13:17" x14ac:dyDescent="0.25">
      <c r="M1030" s="33"/>
      <c r="N1030" s="33"/>
      <c r="O1030" s="33"/>
      <c r="P1030" s="33"/>
      <c r="Q1030" s="33"/>
    </row>
    <row r="1031" spans="13:17" x14ac:dyDescent="0.25">
      <c r="M1031" s="33"/>
      <c r="N1031" s="33"/>
      <c r="O1031" s="33"/>
      <c r="P1031" s="33"/>
      <c r="Q1031" s="33"/>
    </row>
    <row r="1032" spans="13:17" x14ac:dyDescent="0.25">
      <c r="M1032" s="33"/>
      <c r="N1032" s="33"/>
      <c r="O1032" s="33"/>
      <c r="P1032" s="33"/>
      <c r="Q1032" s="33"/>
    </row>
    <row r="1033" spans="13:17" x14ac:dyDescent="0.25">
      <c r="M1033" s="33"/>
      <c r="N1033" s="33"/>
      <c r="O1033" s="33"/>
      <c r="P1033" s="33"/>
      <c r="Q1033" s="33"/>
    </row>
    <row r="1034" spans="13:17" x14ac:dyDescent="0.25">
      <c r="M1034" s="33"/>
      <c r="N1034" s="33"/>
      <c r="O1034" s="33"/>
      <c r="P1034" s="33"/>
      <c r="Q1034" s="33"/>
    </row>
    <row r="1035" spans="13:17" x14ac:dyDescent="0.25">
      <c r="M1035" s="33"/>
      <c r="N1035" s="33"/>
      <c r="O1035" s="33"/>
      <c r="P1035" s="33"/>
      <c r="Q1035" s="33"/>
    </row>
    <row r="1036" spans="13:17" x14ac:dyDescent="0.25">
      <c r="M1036" s="33"/>
      <c r="N1036" s="33"/>
      <c r="O1036" s="33"/>
      <c r="P1036" s="33"/>
      <c r="Q1036" s="33"/>
    </row>
    <row r="1037" spans="13:17" x14ac:dyDescent="0.25">
      <c r="M1037" s="33"/>
      <c r="N1037" s="33"/>
      <c r="O1037" s="33"/>
      <c r="P1037" s="33"/>
      <c r="Q1037" s="33"/>
    </row>
    <row r="1038" spans="13:17" x14ac:dyDescent="0.25">
      <c r="M1038" s="33"/>
      <c r="N1038" s="33"/>
      <c r="O1038" s="33"/>
      <c r="P1038" s="33"/>
      <c r="Q1038" s="33"/>
    </row>
    <row r="1039" spans="13:17" x14ac:dyDescent="0.25">
      <c r="M1039" s="33"/>
      <c r="N1039" s="33"/>
      <c r="O1039" s="33"/>
      <c r="P1039" s="33"/>
      <c r="Q1039" s="33"/>
    </row>
    <row r="1040" spans="13:17" x14ac:dyDescent="0.25">
      <c r="M1040" s="33"/>
      <c r="N1040" s="33"/>
      <c r="O1040" s="33"/>
      <c r="P1040" s="33"/>
      <c r="Q1040" s="33"/>
    </row>
    <row r="1041" spans="13:17" x14ac:dyDescent="0.25">
      <c r="M1041" s="33"/>
      <c r="N1041" s="33"/>
      <c r="O1041" s="33"/>
      <c r="P1041" s="33"/>
      <c r="Q1041" s="33"/>
    </row>
    <row r="1042" spans="13:17" x14ac:dyDescent="0.25">
      <c r="M1042" s="33"/>
      <c r="N1042" s="33"/>
      <c r="O1042" s="33"/>
      <c r="P1042" s="33"/>
      <c r="Q1042" s="33"/>
    </row>
    <row r="1043" spans="13:17" x14ac:dyDescent="0.25">
      <c r="M1043" s="33"/>
      <c r="N1043" s="33"/>
      <c r="O1043" s="33"/>
      <c r="P1043" s="33"/>
      <c r="Q1043" s="33"/>
    </row>
    <row r="1044" spans="13:17" x14ac:dyDescent="0.25">
      <c r="M1044" s="33"/>
      <c r="N1044" s="33"/>
      <c r="O1044" s="33"/>
      <c r="P1044" s="33"/>
      <c r="Q1044" s="33"/>
    </row>
    <row r="1045" spans="13:17" x14ac:dyDescent="0.25">
      <c r="M1045" s="33"/>
      <c r="N1045" s="33"/>
      <c r="O1045" s="33"/>
      <c r="P1045" s="33"/>
      <c r="Q1045" s="33"/>
    </row>
    <row r="1046" spans="13:17" x14ac:dyDescent="0.25">
      <c r="M1046" s="33"/>
      <c r="N1046" s="33"/>
      <c r="O1046" s="33"/>
      <c r="P1046" s="33"/>
      <c r="Q1046" s="33"/>
    </row>
    <row r="1047" spans="13:17" x14ac:dyDescent="0.25">
      <c r="M1047" s="33"/>
      <c r="N1047" s="33"/>
      <c r="O1047" s="33"/>
      <c r="P1047" s="33"/>
      <c r="Q1047" s="33"/>
    </row>
    <row r="1048" spans="13:17" x14ac:dyDescent="0.25">
      <c r="M1048" s="33"/>
      <c r="N1048" s="33"/>
      <c r="O1048" s="33"/>
      <c r="P1048" s="33"/>
      <c r="Q1048" s="33"/>
    </row>
    <row r="1049" spans="13:17" x14ac:dyDescent="0.25">
      <c r="M1049" s="33"/>
      <c r="N1049" s="33"/>
      <c r="O1049" s="33"/>
      <c r="P1049" s="33"/>
      <c r="Q1049" s="33"/>
    </row>
    <row r="1050" spans="13:17" x14ac:dyDescent="0.25">
      <c r="M1050" s="33"/>
      <c r="N1050" s="33"/>
      <c r="O1050" s="33"/>
      <c r="P1050" s="33"/>
      <c r="Q1050" s="33"/>
    </row>
    <row r="1051" spans="13:17" x14ac:dyDescent="0.25">
      <c r="M1051" s="33"/>
      <c r="N1051" s="33"/>
      <c r="O1051" s="33"/>
      <c r="P1051" s="33"/>
      <c r="Q1051" s="33"/>
    </row>
    <row r="1052" spans="13:17" x14ac:dyDescent="0.25">
      <c r="M1052" s="33"/>
      <c r="N1052" s="33"/>
      <c r="O1052" s="33"/>
      <c r="P1052" s="33"/>
      <c r="Q1052" s="33"/>
    </row>
    <row r="1053" spans="13:17" x14ac:dyDescent="0.25">
      <c r="M1053" s="33"/>
      <c r="N1053" s="33"/>
      <c r="O1053" s="33"/>
      <c r="P1053" s="33"/>
      <c r="Q1053" s="33"/>
    </row>
    <row r="1054" spans="13:17" x14ac:dyDescent="0.25">
      <c r="M1054" s="33"/>
      <c r="N1054" s="33"/>
      <c r="O1054" s="33"/>
      <c r="P1054" s="33"/>
      <c r="Q1054" s="33"/>
    </row>
    <row r="1055" spans="13:17" x14ac:dyDescent="0.25">
      <c r="M1055" s="33"/>
      <c r="N1055" s="33"/>
      <c r="O1055" s="33"/>
      <c r="P1055" s="33"/>
      <c r="Q1055" s="33"/>
    </row>
    <row r="1056" spans="13:17" x14ac:dyDescent="0.25">
      <c r="M1056" s="33"/>
      <c r="N1056" s="33"/>
      <c r="O1056" s="33"/>
      <c r="P1056" s="33"/>
      <c r="Q1056" s="33"/>
    </row>
    <row r="1057" spans="13:17" x14ac:dyDescent="0.25">
      <c r="M1057" s="33"/>
      <c r="N1057" s="33"/>
      <c r="O1057" s="33"/>
      <c r="P1057" s="33"/>
      <c r="Q1057" s="33"/>
    </row>
    <row r="1058" spans="13:17" x14ac:dyDescent="0.25">
      <c r="M1058" s="33"/>
      <c r="N1058" s="33"/>
      <c r="O1058" s="33"/>
      <c r="P1058" s="33"/>
      <c r="Q1058" s="33"/>
    </row>
    <row r="1059" spans="13:17" x14ac:dyDescent="0.25">
      <c r="M1059" s="33"/>
      <c r="N1059" s="33"/>
      <c r="O1059" s="33"/>
      <c r="P1059" s="33"/>
      <c r="Q1059" s="33"/>
    </row>
    <row r="1060" spans="13:17" x14ac:dyDescent="0.25">
      <c r="M1060" s="33"/>
      <c r="N1060" s="33"/>
      <c r="O1060" s="33"/>
      <c r="P1060" s="33"/>
      <c r="Q1060" s="33"/>
    </row>
    <row r="1061" spans="13:17" x14ac:dyDescent="0.25">
      <c r="M1061" s="33"/>
      <c r="N1061" s="33"/>
      <c r="O1061" s="33"/>
      <c r="P1061" s="33"/>
      <c r="Q1061" s="33"/>
    </row>
    <row r="1062" spans="13:17" x14ac:dyDescent="0.25">
      <c r="M1062" s="33"/>
      <c r="N1062" s="33"/>
      <c r="O1062" s="33"/>
      <c r="P1062" s="33"/>
      <c r="Q1062" s="33"/>
    </row>
    <row r="1063" spans="13:17" x14ac:dyDescent="0.25">
      <c r="M1063" s="33"/>
      <c r="N1063" s="33"/>
      <c r="O1063" s="33"/>
      <c r="P1063" s="33"/>
      <c r="Q1063" s="33"/>
    </row>
    <row r="1064" spans="13:17" x14ac:dyDescent="0.25">
      <c r="M1064" s="33"/>
      <c r="N1064" s="33"/>
      <c r="O1064" s="33"/>
      <c r="P1064" s="33"/>
      <c r="Q1064" s="33"/>
    </row>
    <row r="1065" spans="13:17" x14ac:dyDescent="0.25">
      <c r="M1065" s="33"/>
      <c r="N1065" s="33"/>
      <c r="O1065" s="33"/>
      <c r="P1065" s="33"/>
      <c r="Q1065" s="33"/>
    </row>
    <row r="1066" spans="13:17" x14ac:dyDescent="0.25">
      <c r="M1066" s="33"/>
      <c r="N1066" s="33"/>
      <c r="O1066" s="33"/>
      <c r="P1066" s="33"/>
      <c r="Q1066" s="33"/>
    </row>
    <row r="1067" spans="13:17" x14ac:dyDescent="0.25">
      <c r="M1067" s="33"/>
      <c r="N1067" s="33"/>
      <c r="O1067" s="33"/>
      <c r="P1067" s="33"/>
      <c r="Q1067" s="33"/>
    </row>
    <row r="1068" spans="13:17" x14ac:dyDescent="0.25">
      <c r="M1068" s="33"/>
      <c r="N1068" s="33"/>
      <c r="O1068" s="33"/>
      <c r="P1068" s="33"/>
      <c r="Q1068" s="33"/>
    </row>
    <row r="1069" spans="13:17" x14ac:dyDescent="0.25">
      <c r="M1069" s="33"/>
      <c r="N1069" s="33"/>
      <c r="O1069" s="33"/>
      <c r="P1069" s="33"/>
      <c r="Q1069" s="33"/>
    </row>
    <row r="1070" spans="13:17" x14ac:dyDescent="0.25">
      <c r="M1070" s="33"/>
      <c r="N1070" s="33"/>
      <c r="O1070" s="33"/>
      <c r="P1070" s="33"/>
      <c r="Q1070" s="33"/>
    </row>
    <row r="1071" spans="13:17" x14ac:dyDescent="0.25">
      <c r="M1071" s="33"/>
      <c r="N1071" s="33"/>
      <c r="O1071" s="33"/>
      <c r="P1071" s="33"/>
      <c r="Q1071" s="33"/>
    </row>
    <row r="1072" spans="13:17" x14ac:dyDescent="0.25">
      <c r="M1072" s="33"/>
      <c r="N1072" s="33"/>
      <c r="O1072" s="33"/>
      <c r="P1072" s="33"/>
      <c r="Q1072" s="33"/>
    </row>
    <row r="1073" spans="13:17" x14ac:dyDescent="0.25">
      <c r="M1073" s="33"/>
      <c r="N1073" s="33"/>
      <c r="O1073" s="33"/>
      <c r="P1073" s="33"/>
      <c r="Q1073" s="33"/>
    </row>
    <row r="1074" spans="13:17" x14ac:dyDescent="0.25">
      <c r="M1074" s="33"/>
      <c r="N1074" s="33"/>
      <c r="O1074" s="33"/>
      <c r="P1074" s="33"/>
      <c r="Q1074" s="33"/>
    </row>
    <row r="1075" spans="13:17" x14ac:dyDescent="0.25">
      <c r="M1075" s="33"/>
      <c r="N1075" s="33"/>
      <c r="O1075" s="33"/>
      <c r="P1075" s="33"/>
      <c r="Q1075" s="33"/>
    </row>
    <row r="1076" spans="13:17" x14ac:dyDescent="0.25">
      <c r="M1076" s="33"/>
      <c r="N1076" s="33"/>
      <c r="O1076" s="33"/>
      <c r="P1076" s="33"/>
      <c r="Q1076" s="33"/>
    </row>
    <row r="1077" spans="13:17" x14ac:dyDescent="0.25">
      <c r="M1077" s="33"/>
      <c r="N1077" s="33"/>
      <c r="O1077" s="33"/>
      <c r="P1077" s="33"/>
      <c r="Q1077" s="33"/>
    </row>
    <row r="1078" spans="13:17" x14ac:dyDescent="0.25">
      <c r="M1078" s="33"/>
      <c r="N1078" s="33"/>
      <c r="O1078" s="33"/>
      <c r="P1078" s="33"/>
      <c r="Q1078" s="33"/>
    </row>
    <row r="1079" spans="13:17" x14ac:dyDescent="0.25">
      <c r="M1079" s="33"/>
      <c r="N1079" s="33"/>
      <c r="O1079" s="33"/>
      <c r="P1079" s="33"/>
      <c r="Q1079" s="33"/>
    </row>
    <row r="1080" spans="13:17" x14ac:dyDescent="0.25">
      <c r="M1080" s="33"/>
      <c r="N1080" s="33"/>
      <c r="O1080" s="33"/>
      <c r="P1080" s="33"/>
      <c r="Q1080" s="33"/>
    </row>
    <row r="1081" spans="13:17" x14ac:dyDescent="0.25">
      <c r="M1081" s="33"/>
      <c r="N1081" s="33"/>
      <c r="O1081" s="33"/>
      <c r="P1081" s="33"/>
      <c r="Q1081" s="33"/>
    </row>
    <row r="1082" spans="13:17" x14ac:dyDescent="0.25">
      <c r="M1082" s="33"/>
      <c r="N1082" s="33"/>
      <c r="O1082" s="33"/>
      <c r="P1082" s="33"/>
      <c r="Q1082" s="33"/>
    </row>
    <row r="1083" spans="13:17" x14ac:dyDescent="0.25">
      <c r="M1083" s="33"/>
      <c r="N1083" s="33"/>
      <c r="O1083" s="33"/>
      <c r="P1083" s="33"/>
      <c r="Q1083" s="33"/>
    </row>
    <row r="1084" spans="13:17" x14ac:dyDescent="0.25">
      <c r="M1084" s="33"/>
      <c r="N1084" s="33"/>
      <c r="O1084" s="33"/>
      <c r="P1084" s="33"/>
      <c r="Q1084" s="33"/>
    </row>
    <row r="1085" spans="13:17" x14ac:dyDescent="0.25">
      <c r="M1085" s="33"/>
      <c r="N1085" s="33"/>
      <c r="O1085" s="33"/>
      <c r="P1085" s="33"/>
      <c r="Q1085" s="33"/>
    </row>
    <row r="1086" spans="13:17" x14ac:dyDescent="0.25">
      <c r="M1086" s="33"/>
      <c r="N1086" s="33"/>
      <c r="O1086" s="33"/>
      <c r="P1086" s="33"/>
      <c r="Q1086" s="33"/>
    </row>
    <row r="1087" spans="13:17" x14ac:dyDescent="0.25">
      <c r="M1087" s="33"/>
      <c r="N1087" s="33"/>
      <c r="O1087" s="33"/>
      <c r="P1087" s="33"/>
      <c r="Q1087" s="33"/>
    </row>
    <row r="1088" spans="13:17" x14ac:dyDescent="0.25">
      <c r="M1088" s="33"/>
      <c r="N1088" s="33"/>
      <c r="O1088" s="33"/>
      <c r="P1088" s="33"/>
      <c r="Q1088" s="33"/>
    </row>
    <row r="1089" spans="13:17" x14ac:dyDescent="0.25">
      <c r="M1089" s="33"/>
      <c r="N1089" s="33"/>
      <c r="O1089" s="33"/>
      <c r="P1089" s="33"/>
      <c r="Q1089" s="33"/>
    </row>
    <row r="1090" spans="13:17" x14ac:dyDescent="0.25">
      <c r="M1090" s="33"/>
      <c r="N1090" s="33"/>
      <c r="O1090" s="33"/>
      <c r="P1090" s="33"/>
      <c r="Q1090" s="33"/>
    </row>
    <row r="1091" spans="13:17" x14ac:dyDescent="0.25">
      <c r="M1091" s="33"/>
      <c r="N1091" s="33"/>
      <c r="O1091" s="33"/>
      <c r="P1091" s="33"/>
      <c r="Q1091" s="33"/>
    </row>
    <row r="1092" spans="13:17" x14ac:dyDescent="0.25">
      <c r="M1092" s="33"/>
      <c r="N1092" s="33"/>
      <c r="O1092" s="33"/>
      <c r="P1092" s="33"/>
      <c r="Q1092" s="33"/>
    </row>
    <row r="1093" spans="13:17" x14ac:dyDescent="0.25">
      <c r="M1093" s="33"/>
      <c r="N1093" s="33"/>
      <c r="O1093" s="33"/>
      <c r="P1093" s="33"/>
      <c r="Q1093" s="33"/>
    </row>
    <row r="1094" spans="13:17" x14ac:dyDescent="0.25">
      <c r="M1094" s="33"/>
      <c r="N1094" s="33"/>
      <c r="O1094" s="33"/>
      <c r="P1094" s="33"/>
      <c r="Q1094" s="33"/>
    </row>
    <row r="1095" spans="13:17" x14ac:dyDescent="0.25">
      <c r="M1095" s="33"/>
      <c r="N1095" s="33"/>
      <c r="O1095" s="33"/>
      <c r="P1095" s="33"/>
      <c r="Q1095" s="33"/>
    </row>
    <row r="1096" spans="13:17" x14ac:dyDescent="0.25">
      <c r="M1096" s="33"/>
      <c r="N1096" s="33"/>
      <c r="O1096" s="33"/>
      <c r="P1096" s="33"/>
      <c r="Q1096" s="33"/>
    </row>
    <row r="1097" spans="13:17" x14ac:dyDescent="0.25">
      <c r="M1097" s="33"/>
      <c r="N1097" s="33"/>
      <c r="O1097" s="33"/>
      <c r="P1097" s="33"/>
      <c r="Q1097" s="33"/>
    </row>
    <row r="1098" spans="13:17" x14ac:dyDescent="0.25">
      <c r="M1098" s="33"/>
      <c r="N1098" s="33"/>
      <c r="O1098" s="33"/>
      <c r="P1098" s="33"/>
      <c r="Q1098" s="33"/>
    </row>
    <row r="1099" spans="13:17" x14ac:dyDescent="0.25">
      <c r="M1099" s="33"/>
      <c r="N1099" s="33"/>
      <c r="O1099" s="33"/>
      <c r="P1099" s="33"/>
      <c r="Q1099" s="33"/>
    </row>
    <row r="1100" spans="13:17" x14ac:dyDescent="0.25">
      <c r="M1100" s="33"/>
      <c r="N1100" s="33"/>
      <c r="O1100" s="33"/>
      <c r="P1100" s="33"/>
      <c r="Q1100" s="33"/>
    </row>
    <row r="1101" spans="13:17" x14ac:dyDescent="0.25">
      <c r="M1101" s="33"/>
      <c r="N1101" s="33"/>
      <c r="O1101" s="33"/>
      <c r="P1101" s="33"/>
      <c r="Q1101" s="33"/>
    </row>
    <row r="1102" spans="13:17" x14ac:dyDescent="0.25">
      <c r="M1102" s="33"/>
      <c r="N1102" s="33"/>
      <c r="O1102" s="33"/>
      <c r="P1102" s="33"/>
      <c r="Q1102" s="33"/>
    </row>
    <row r="1103" spans="13:17" x14ac:dyDescent="0.25">
      <c r="M1103" s="33"/>
      <c r="N1103" s="33"/>
      <c r="O1103" s="33"/>
      <c r="P1103" s="33"/>
      <c r="Q1103" s="33"/>
    </row>
    <row r="1104" spans="13:17" x14ac:dyDescent="0.25">
      <c r="M1104" s="33"/>
      <c r="N1104" s="33"/>
      <c r="O1104" s="33"/>
      <c r="P1104" s="33"/>
      <c r="Q1104" s="33"/>
    </row>
    <row r="1105" spans="13:17" x14ac:dyDescent="0.25">
      <c r="M1105" s="33"/>
      <c r="N1105" s="33"/>
      <c r="O1105" s="33"/>
      <c r="P1105" s="33"/>
      <c r="Q1105" s="33"/>
    </row>
    <row r="1106" spans="13:17" x14ac:dyDescent="0.25">
      <c r="M1106" s="33"/>
      <c r="N1106" s="33"/>
      <c r="O1106" s="33"/>
      <c r="P1106" s="33"/>
      <c r="Q1106" s="33"/>
    </row>
    <row r="1107" spans="13:17" x14ac:dyDescent="0.25">
      <c r="M1107" s="33"/>
      <c r="N1107" s="33"/>
      <c r="O1107" s="33"/>
      <c r="P1107" s="33"/>
      <c r="Q1107" s="33"/>
    </row>
    <row r="1108" spans="13:17" x14ac:dyDescent="0.25">
      <c r="M1108" s="33"/>
      <c r="N1108" s="33"/>
      <c r="O1108" s="33"/>
      <c r="P1108" s="33"/>
      <c r="Q1108" s="33"/>
    </row>
    <row r="1109" spans="13:17" x14ac:dyDescent="0.25">
      <c r="M1109" s="33"/>
      <c r="N1109" s="33"/>
      <c r="O1109" s="33"/>
      <c r="P1109" s="33"/>
      <c r="Q1109" s="33"/>
    </row>
    <row r="1110" spans="13:17" x14ac:dyDescent="0.25">
      <c r="M1110" s="33"/>
      <c r="N1110" s="33"/>
      <c r="O1110" s="33"/>
      <c r="P1110" s="33"/>
      <c r="Q1110" s="33"/>
    </row>
    <row r="1111" spans="13:17" x14ac:dyDescent="0.25">
      <c r="M1111" s="33"/>
      <c r="N1111" s="33"/>
      <c r="O1111" s="33"/>
      <c r="P1111" s="33"/>
      <c r="Q1111" s="33"/>
    </row>
    <row r="1112" spans="13:17" x14ac:dyDescent="0.25">
      <c r="M1112" s="33"/>
      <c r="N1112" s="33"/>
      <c r="O1112" s="33"/>
      <c r="P1112" s="33"/>
      <c r="Q1112" s="33"/>
    </row>
    <row r="1113" spans="13:17" x14ac:dyDescent="0.25">
      <c r="M1113" s="33"/>
      <c r="N1113" s="33"/>
      <c r="O1113" s="33"/>
      <c r="P1113" s="33"/>
      <c r="Q1113" s="33"/>
    </row>
    <row r="1114" spans="13:17" x14ac:dyDescent="0.25">
      <c r="M1114" s="33"/>
      <c r="N1114" s="33"/>
      <c r="O1114" s="33"/>
      <c r="P1114" s="33"/>
      <c r="Q1114" s="33"/>
    </row>
    <row r="1115" spans="13:17" x14ac:dyDescent="0.25">
      <c r="M1115" s="33"/>
      <c r="N1115" s="33"/>
      <c r="O1115" s="33"/>
      <c r="P1115" s="33"/>
      <c r="Q1115" s="33"/>
    </row>
    <row r="1116" spans="13:17" x14ac:dyDescent="0.25">
      <c r="M1116" s="33"/>
      <c r="N1116" s="33"/>
      <c r="O1116" s="33"/>
      <c r="P1116" s="33"/>
      <c r="Q1116" s="33"/>
    </row>
    <row r="1117" spans="13:17" x14ac:dyDescent="0.25">
      <c r="M1117" s="33"/>
      <c r="N1117" s="33"/>
      <c r="O1117" s="33"/>
      <c r="P1117" s="33"/>
      <c r="Q1117" s="33"/>
    </row>
    <row r="1118" spans="13:17" x14ac:dyDescent="0.25">
      <c r="M1118" s="33"/>
      <c r="N1118" s="33"/>
      <c r="O1118" s="33"/>
      <c r="P1118" s="33"/>
      <c r="Q1118" s="33"/>
    </row>
    <row r="1119" spans="13:17" x14ac:dyDescent="0.25">
      <c r="M1119" s="33"/>
      <c r="N1119" s="33"/>
      <c r="O1119" s="33"/>
      <c r="P1119" s="33"/>
      <c r="Q1119" s="33"/>
    </row>
    <row r="1120" spans="13:17" x14ac:dyDescent="0.25">
      <c r="M1120" s="33"/>
      <c r="N1120" s="33"/>
      <c r="O1120" s="33"/>
      <c r="P1120" s="33"/>
      <c r="Q1120" s="33"/>
    </row>
    <row r="1121" spans="13:17" x14ac:dyDescent="0.25">
      <c r="M1121" s="33"/>
      <c r="N1121" s="33"/>
      <c r="O1121" s="33"/>
      <c r="P1121" s="33"/>
      <c r="Q1121" s="33"/>
    </row>
    <row r="1122" spans="13:17" x14ac:dyDescent="0.25">
      <c r="M1122" s="33"/>
      <c r="N1122" s="33"/>
      <c r="O1122" s="33"/>
      <c r="P1122" s="33"/>
      <c r="Q1122" s="33"/>
    </row>
    <row r="1123" spans="13:17" x14ac:dyDescent="0.25">
      <c r="M1123" s="33"/>
      <c r="N1123" s="33"/>
      <c r="O1123" s="33"/>
      <c r="P1123" s="33"/>
      <c r="Q1123" s="33"/>
    </row>
    <row r="1124" spans="13:17" x14ac:dyDescent="0.25">
      <c r="M1124" s="33"/>
      <c r="N1124" s="33"/>
      <c r="O1124" s="33"/>
      <c r="P1124" s="33"/>
      <c r="Q1124" s="33"/>
    </row>
    <row r="1125" spans="13:17" x14ac:dyDescent="0.25">
      <c r="M1125" s="33"/>
      <c r="N1125" s="33"/>
      <c r="O1125" s="33"/>
      <c r="P1125" s="33"/>
      <c r="Q1125" s="33"/>
    </row>
    <row r="1126" spans="13:17" x14ac:dyDescent="0.25">
      <c r="M1126" s="33"/>
      <c r="N1126" s="33"/>
      <c r="O1126" s="33"/>
      <c r="P1126" s="33"/>
      <c r="Q1126" s="33"/>
    </row>
    <row r="1127" spans="13:17" x14ac:dyDescent="0.25">
      <c r="M1127" s="33"/>
      <c r="N1127" s="33"/>
      <c r="O1127" s="33"/>
      <c r="P1127" s="33"/>
      <c r="Q1127" s="33"/>
    </row>
    <row r="1128" spans="13:17" x14ac:dyDescent="0.25">
      <c r="M1128" s="33"/>
      <c r="N1128" s="33"/>
      <c r="O1128" s="33"/>
      <c r="P1128" s="33"/>
      <c r="Q1128" s="33"/>
    </row>
    <row r="1129" spans="13:17" x14ac:dyDescent="0.25">
      <c r="M1129" s="33"/>
      <c r="N1129" s="33"/>
      <c r="O1129" s="33"/>
      <c r="P1129" s="33"/>
      <c r="Q1129" s="33"/>
    </row>
    <row r="1130" spans="13:17" x14ac:dyDescent="0.25">
      <c r="M1130" s="33"/>
      <c r="N1130" s="33"/>
      <c r="O1130" s="33"/>
      <c r="P1130" s="33"/>
      <c r="Q1130" s="33"/>
    </row>
    <row r="1131" spans="13:17" x14ac:dyDescent="0.25">
      <c r="M1131" s="33"/>
      <c r="N1131" s="33"/>
      <c r="O1131" s="33"/>
      <c r="P1131" s="33"/>
      <c r="Q1131" s="33"/>
    </row>
    <row r="1132" spans="13:17" x14ac:dyDescent="0.25">
      <c r="M1132" s="33"/>
      <c r="N1132" s="33"/>
      <c r="O1132" s="33"/>
      <c r="P1132" s="33"/>
      <c r="Q1132" s="33"/>
    </row>
    <row r="1133" spans="13:17" x14ac:dyDescent="0.25">
      <c r="M1133" s="33"/>
      <c r="N1133" s="33"/>
      <c r="O1133" s="33"/>
      <c r="P1133" s="33"/>
      <c r="Q1133" s="33"/>
    </row>
    <row r="1134" spans="13:17" x14ac:dyDescent="0.25">
      <c r="M1134" s="33"/>
      <c r="N1134" s="33"/>
      <c r="O1134" s="33"/>
      <c r="P1134" s="33"/>
      <c r="Q1134" s="33"/>
    </row>
    <row r="1135" spans="13:17" x14ac:dyDescent="0.25">
      <c r="M1135" s="33"/>
      <c r="N1135" s="33"/>
      <c r="O1135" s="33"/>
      <c r="P1135" s="33"/>
      <c r="Q1135" s="33"/>
    </row>
    <row r="1136" spans="13:17" x14ac:dyDescent="0.25">
      <c r="M1136" s="33"/>
      <c r="N1136" s="33"/>
      <c r="O1136" s="33"/>
      <c r="P1136" s="33"/>
      <c r="Q1136" s="33"/>
    </row>
    <row r="1137" spans="13:17" x14ac:dyDescent="0.25">
      <c r="M1137" s="33"/>
      <c r="N1137" s="33"/>
      <c r="O1137" s="33"/>
      <c r="P1137" s="33"/>
      <c r="Q1137" s="33"/>
    </row>
    <row r="1138" spans="13:17" x14ac:dyDescent="0.25">
      <c r="M1138" s="33"/>
      <c r="N1138" s="33"/>
      <c r="O1138" s="33"/>
      <c r="P1138" s="33"/>
      <c r="Q1138" s="33"/>
    </row>
    <row r="1139" spans="13:17" x14ac:dyDescent="0.25">
      <c r="M1139" s="33"/>
      <c r="N1139" s="33"/>
      <c r="O1139" s="33"/>
      <c r="P1139" s="33"/>
      <c r="Q1139" s="33"/>
    </row>
    <row r="1140" spans="13:17" x14ac:dyDescent="0.25">
      <c r="M1140" s="33"/>
      <c r="N1140" s="33"/>
      <c r="O1140" s="33"/>
      <c r="P1140" s="33"/>
      <c r="Q1140" s="33"/>
    </row>
    <row r="1141" spans="13:17" x14ac:dyDescent="0.25">
      <c r="M1141" s="33"/>
      <c r="N1141" s="33"/>
      <c r="O1141" s="33"/>
      <c r="P1141" s="33"/>
      <c r="Q1141" s="33"/>
    </row>
    <row r="1142" spans="13:17" x14ac:dyDescent="0.25">
      <c r="M1142" s="33"/>
      <c r="N1142" s="33"/>
      <c r="O1142" s="33"/>
      <c r="P1142" s="33"/>
      <c r="Q1142" s="33"/>
    </row>
    <row r="1143" spans="13:17" x14ac:dyDescent="0.25">
      <c r="M1143" s="33"/>
      <c r="N1143" s="33"/>
      <c r="O1143" s="33"/>
      <c r="P1143" s="33"/>
      <c r="Q1143" s="33"/>
    </row>
    <row r="1144" spans="13:17" x14ac:dyDescent="0.25">
      <c r="M1144" s="33"/>
      <c r="N1144" s="33"/>
      <c r="O1144" s="33"/>
      <c r="P1144" s="33"/>
      <c r="Q1144" s="33"/>
    </row>
    <row r="1145" spans="13:17" x14ac:dyDescent="0.25">
      <c r="M1145" s="33"/>
      <c r="N1145" s="33"/>
      <c r="O1145" s="33"/>
      <c r="P1145" s="33"/>
      <c r="Q1145" s="33"/>
    </row>
    <row r="1146" spans="13:17" x14ac:dyDescent="0.25">
      <c r="M1146" s="33"/>
      <c r="N1146" s="33"/>
      <c r="O1146" s="33"/>
      <c r="P1146" s="33"/>
      <c r="Q1146" s="33"/>
    </row>
    <row r="1147" spans="13:17" x14ac:dyDescent="0.25">
      <c r="M1147" s="33"/>
      <c r="N1147" s="33"/>
      <c r="O1147" s="33"/>
      <c r="P1147" s="33"/>
      <c r="Q1147" s="33"/>
    </row>
    <row r="1148" spans="13:17" x14ac:dyDescent="0.25">
      <c r="M1148" s="33"/>
      <c r="N1148" s="33"/>
      <c r="O1148" s="33"/>
      <c r="P1148" s="33"/>
      <c r="Q1148" s="33"/>
    </row>
    <row r="1149" spans="13:17" x14ac:dyDescent="0.25">
      <c r="M1149" s="33"/>
      <c r="N1149" s="33"/>
      <c r="O1149" s="33"/>
      <c r="P1149" s="33"/>
      <c r="Q1149" s="33"/>
    </row>
    <row r="1150" spans="13:17" x14ac:dyDescent="0.25">
      <c r="M1150" s="33"/>
      <c r="N1150" s="33"/>
      <c r="O1150" s="33"/>
      <c r="P1150" s="33"/>
      <c r="Q1150" s="33"/>
    </row>
    <row r="1151" spans="13:17" x14ac:dyDescent="0.25">
      <c r="M1151" s="33"/>
      <c r="N1151" s="33"/>
      <c r="O1151" s="33"/>
      <c r="P1151" s="33"/>
      <c r="Q1151" s="33"/>
    </row>
    <row r="1152" spans="13:17" x14ac:dyDescent="0.25">
      <c r="M1152" s="33"/>
      <c r="N1152" s="33"/>
      <c r="O1152" s="33"/>
      <c r="P1152" s="33"/>
      <c r="Q1152" s="33"/>
    </row>
    <row r="1153" spans="13:17" x14ac:dyDescent="0.25">
      <c r="M1153" s="33"/>
      <c r="N1153" s="33"/>
      <c r="O1153" s="33"/>
      <c r="P1153" s="33"/>
      <c r="Q1153" s="33"/>
    </row>
    <row r="1154" spans="13:17" x14ac:dyDescent="0.25">
      <c r="M1154" s="33"/>
      <c r="N1154" s="33"/>
      <c r="O1154" s="33"/>
      <c r="P1154" s="33"/>
      <c r="Q1154" s="33"/>
    </row>
    <row r="1155" spans="13:17" x14ac:dyDescent="0.25">
      <c r="M1155" s="33"/>
      <c r="N1155" s="33"/>
      <c r="O1155" s="33"/>
      <c r="P1155" s="33"/>
      <c r="Q1155" s="33"/>
    </row>
    <row r="1156" spans="13:17" x14ac:dyDescent="0.25">
      <c r="M1156" s="33"/>
      <c r="N1156" s="33"/>
      <c r="O1156" s="33"/>
      <c r="P1156" s="33"/>
      <c r="Q1156" s="33"/>
    </row>
    <row r="1157" spans="13:17" x14ac:dyDescent="0.25">
      <c r="M1157" s="33"/>
      <c r="N1157" s="33"/>
      <c r="O1157" s="33"/>
      <c r="P1157" s="33"/>
      <c r="Q1157" s="33"/>
    </row>
    <row r="1158" spans="13:17" x14ac:dyDescent="0.25">
      <c r="M1158" s="33"/>
      <c r="N1158" s="33"/>
      <c r="O1158" s="33"/>
      <c r="P1158" s="33"/>
      <c r="Q1158" s="33"/>
    </row>
    <row r="1159" spans="13:17" x14ac:dyDescent="0.25">
      <c r="M1159" s="33"/>
      <c r="N1159" s="33"/>
      <c r="O1159" s="33"/>
      <c r="P1159" s="33"/>
      <c r="Q1159" s="33"/>
    </row>
    <row r="1160" spans="13:17" x14ac:dyDescent="0.25">
      <c r="M1160" s="33"/>
      <c r="N1160" s="33"/>
      <c r="O1160" s="33"/>
      <c r="P1160" s="33"/>
      <c r="Q1160" s="33"/>
    </row>
    <row r="1161" spans="13:17" x14ac:dyDescent="0.25">
      <c r="M1161" s="33"/>
      <c r="N1161" s="33"/>
      <c r="O1161" s="33"/>
      <c r="P1161" s="33"/>
      <c r="Q1161" s="33"/>
    </row>
    <row r="1162" spans="13:17" x14ac:dyDescent="0.25">
      <c r="M1162" s="33"/>
      <c r="N1162" s="33"/>
      <c r="O1162" s="33"/>
      <c r="P1162" s="33"/>
      <c r="Q1162" s="33"/>
    </row>
    <row r="1163" spans="13:17" x14ac:dyDescent="0.25">
      <c r="M1163" s="33"/>
      <c r="N1163" s="33"/>
      <c r="O1163" s="33"/>
      <c r="P1163" s="33"/>
      <c r="Q1163" s="33"/>
    </row>
    <row r="1164" spans="13:17" x14ac:dyDescent="0.25">
      <c r="M1164" s="33"/>
      <c r="N1164" s="33"/>
      <c r="O1164" s="33"/>
      <c r="P1164" s="33"/>
      <c r="Q1164" s="33"/>
    </row>
    <row r="1165" spans="13:17" x14ac:dyDescent="0.25">
      <c r="M1165" s="33"/>
      <c r="N1165" s="33"/>
      <c r="O1165" s="33"/>
      <c r="P1165" s="33"/>
      <c r="Q1165" s="33"/>
    </row>
    <row r="1166" spans="13:17" x14ac:dyDescent="0.25">
      <c r="M1166" s="33"/>
      <c r="N1166" s="33"/>
      <c r="O1166" s="33"/>
      <c r="P1166" s="33"/>
      <c r="Q1166" s="33"/>
    </row>
    <row r="1167" spans="13:17" x14ac:dyDescent="0.25">
      <c r="M1167" s="33"/>
      <c r="N1167" s="33"/>
      <c r="O1167" s="33"/>
      <c r="P1167" s="33"/>
      <c r="Q1167" s="33"/>
    </row>
    <row r="1168" spans="13:17" x14ac:dyDescent="0.25">
      <c r="M1168" s="33"/>
      <c r="N1168" s="33"/>
      <c r="O1168" s="33"/>
      <c r="P1168" s="33"/>
      <c r="Q1168" s="33"/>
    </row>
    <row r="1169" spans="13:17" x14ac:dyDescent="0.25">
      <c r="M1169" s="33"/>
      <c r="N1169" s="33"/>
      <c r="O1169" s="33"/>
      <c r="P1169" s="33"/>
      <c r="Q1169" s="33"/>
    </row>
    <row r="1170" spans="13:17" x14ac:dyDescent="0.25">
      <c r="M1170" s="33"/>
      <c r="N1170" s="33"/>
      <c r="O1170" s="33"/>
      <c r="P1170" s="33"/>
      <c r="Q1170" s="33"/>
    </row>
    <row r="1171" spans="13:17" x14ac:dyDescent="0.25">
      <c r="M1171" s="33"/>
      <c r="N1171" s="33"/>
      <c r="O1171" s="33"/>
      <c r="P1171" s="33"/>
      <c r="Q1171" s="33"/>
    </row>
    <row r="1172" spans="13:17" x14ac:dyDescent="0.25">
      <c r="M1172" s="33"/>
      <c r="N1172" s="33"/>
      <c r="O1172" s="33"/>
      <c r="P1172" s="33"/>
      <c r="Q1172" s="33"/>
    </row>
    <row r="1173" spans="13:17" x14ac:dyDescent="0.25">
      <c r="M1173" s="33"/>
      <c r="N1173" s="33"/>
      <c r="O1173" s="33"/>
      <c r="P1173" s="33"/>
      <c r="Q1173" s="33"/>
    </row>
    <row r="1174" spans="13:17" x14ac:dyDescent="0.25">
      <c r="M1174" s="33"/>
      <c r="N1174" s="33"/>
      <c r="O1174" s="33"/>
      <c r="P1174" s="33"/>
      <c r="Q1174" s="33"/>
    </row>
    <row r="1175" spans="13:17" x14ac:dyDescent="0.25">
      <c r="M1175" s="33"/>
      <c r="N1175" s="33"/>
      <c r="O1175" s="33"/>
      <c r="P1175" s="33"/>
      <c r="Q1175" s="33"/>
    </row>
    <row r="1176" spans="13:17" x14ac:dyDescent="0.25">
      <c r="M1176" s="33"/>
      <c r="N1176" s="33"/>
      <c r="O1176" s="33"/>
      <c r="P1176" s="33"/>
      <c r="Q1176" s="33"/>
    </row>
    <row r="1177" spans="13:17" x14ac:dyDescent="0.25">
      <c r="M1177" s="33"/>
      <c r="N1177" s="33"/>
      <c r="O1177" s="33"/>
      <c r="P1177" s="33"/>
      <c r="Q1177" s="33"/>
    </row>
    <row r="1178" spans="13:17" x14ac:dyDescent="0.25">
      <c r="M1178" s="33"/>
      <c r="N1178" s="33"/>
      <c r="O1178" s="33"/>
      <c r="P1178" s="33"/>
      <c r="Q1178" s="33"/>
    </row>
    <row r="1179" spans="13:17" x14ac:dyDescent="0.25">
      <c r="M1179" s="33"/>
      <c r="N1179" s="33"/>
      <c r="O1179" s="33"/>
      <c r="P1179" s="33"/>
      <c r="Q1179" s="33"/>
    </row>
    <row r="1180" spans="13:17" x14ac:dyDescent="0.25">
      <c r="M1180" s="33"/>
      <c r="N1180" s="33"/>
      <c r="O1180" s="33"/>
      <c r="P1180" s="33"/>
      <c r="Q1180" s="33"/>
    </row>
    <row r="1181" spans="13:17" x14ac:dyDescent="0.25">
      <c r="M1181" s="33"/>
      <c r="N1181" s="33"/>
      <c r="O1181" s="33"/>
      <c r="P1181" s="33"/>
      <c r="Q1181" s="33"/>
    </row>
    <row r="1182" spans="13:17" x14ac:dyDescent="0.25">
      <c r="M1182" s="33"/>
      <c r="N1182" s="33"/>
      <c r="O1182" s="33"/>
      <c r="P1182" s="33"/>
      <c r="Q1182" s="33"/>
    </row>
    <row r="1183" spans="13:17" x14ac:dyDescent="0.25">
      <c r="M1183" s="33"/>
      <c r="N1183" s="33"/>
      <c r="O1183" s="33"/>
      <c r="P1183" s="33"/>
      <c r="Q1183" s="33"/>
    </row>
    <row r="1184" spans="13:17" x14ac:dyDescent="0.25">
      <c r="M1184" s="33"/>
      <c r="N1184" s="33"/>
      <c r="O1184" s="33"/>
      <c r="P1184" s="33"/>
      <c r="Q1184" s="33"/>
    </row>
    <row r="1185" spans="13:17" x14ac:dyDescent="0.25">
      <c r="M1185" s="33"/>
      <c r="N1185" s="33"/>
      <c r="O1185" s="33"/>
      <c r="P1185" s="33"/>
      <c r="Q1185" s="33"/>
    </row>
    <row r="1186" spans="13:17" x14ac:dyDescent="0.25">
      <c r="M1186" s="33"/>
      <c r="N1186" s="33"/>
      <c r="O1186" s="33"/>
      <c r="P1186" s="33"/>
      <c r="Q1186" s="33"/>
    </row>
    <row r="1187" spans="13:17" x14ac:dyDescent="0.25">
      <c r="M1187" s="33"/>
      <c r="N1187" s="33"/>
      <c r="O1187" s="33"/>
      <c r="P1187" s="33"/>
      <c r="Q1187" s="33"/>
    </row>
    <row r="1188" spans="13:17" x14ac:dyDescent="0.25">
      <c r="M1188" s="33"/>
      <c r="N1188" s="33"/>
      <c r="O1188" s="33"/>
      <c r="P1188" s="33"/>
      <c r="Q1188" s="33"/>
    </row>
    <row r="1189" spans="13:17" x14ac:dyDescent="0.25">
      <c r="M1189" s="33"/>
      <c r="N1189" s="33"/>
      <c r="O1189" s="33"/>
      <c r="P1189" s="33"/>
      <c r="Q1189" s="33"/>
    </row>
    <row r="1190" spans="13:17" x14ac:dyDescent="0.25">
      <c r="M1190" s="33"/>
      <c r="N1190" s="33"/>
      <c r="O1190" s="33"/>
      <c r="P1190" s="33"/>
      <c r="Q1190" s="33"/>
    </row>
    <row r="1191" spans="13:17" x14ac:dyDescent="0.25">
      <c r="M1191" s="33"/>
      <c r="N1191" s="33"/>
      <c r="O1191" s="33"/>
      <c r="P1191" s="33"/>
      <c r="Q1191" s="33"/>
    </row>
    <row r="1192" spans="13:17" x14ac:dyDescent="0.25">
      <c r="M1192" s="33"/>
      <c r="N1192" s="33"/>
      <c r="O1192" s="33"/>
      <c r="P1192" s="33"/>
      <c r="Q1192" s="33"/>
    </row>
    <row r="1193" spans="13:17" x14ac:dyDescent="0.25">
      <c r="M1193" s="33"/>
      <c r="N1193" s="33"/>
      <c r="O1193" s="33"/>
      <c r="P1193" s="33"/>
      <c r="Q1193" s="33"/>
    </row>
    <row r="1194" spans="13:17" x14ac:dyDescent="0.25">
      <c r="M1194" s="33"/>
      <c r="N1194" s="33"/>
      <c r="O1194" s="33"/>
      <c r="P1194" s="33"/>
      <c r="Q1194" s="33"/>
    </row>
    <row r="1195" spans="13:17" x14ac:dyDescent="0.25">
      <c r="M1195" s="33"/>
      <c r="N1195" s="33"/>
      <c r="O1195" s="33"/>
      <c r="P1195" s="33"/>
      <c r="Q1195" s="33"/>
    </row>
    <row r="1196" spans="13:17" x14ac:dyDescent="0.25">
      <c r="M1196" s="33"/>
      <c r="N1196" s="33"/>
      <c r="O1196" s="33"/>
      <c r="P1196" s="33"/>
      <c r="Q1196" s="33"/>
    </row>
    <row r="1197" spans="13:17" x14ac:dyDescent="0.25">
      <c r="M1197" s="33"/>
      <c r="N1197" s="33"/>
      <c r="O1197" s="33"/>
      <c r="P1197" s="33"/>
      <c r="Q1197" s="33"/>
    </row>
    <row r="1198" spans="13:17" x14ac:dyDescent="0.25">
      <c r="M1198" s="33"/>
      <c r="N1198" s="33"/>
      <c r="O1198" s="33"/>
      <c r="P1198" s="33"/>
      <c r="Q1198" s="33"/>
    </row>
    <row r="1199" spans="13:17" x14ac:dyDescent="0.25">
      <c r="M1199" s="33"/>
      <c r="N1199" s="33"/>
      <c r="O1199" s="33"/>
      <c r="P1199" s="33"/>
      <c r="Q1199" s="33"/>
    </row>
    <row r="1200" spans="13:17" x14ac:dyDescent="0.25">
      <c r="M1200" s="33"/>
      <c r="N1200" s="33"/>
      <c r="O1200" s="33"/>
      <c r="P1200" s="33"/>
      <c r="Q1200" s="33"/>
    </row>
    <row r="1201" spans="13:17" x14ac:dyDescent="0.25">
      <c r="M1201" s="33"/>
      <c r="N1201" s="33"/>
      <c r="O1201" s="33"/>
      <c r="P1201" s="33"/>
      <c r="Q1201" s="33"/>
    </row>
    <row r="1202" spans="13:17" x14ac:dyDescent="0.25">
      <c r="M1202" s="33"/>
      <c r="N1202" s="33"/>
      <c r="O1202" s="33"/>
      <c r="P1202" s="33"/>
      <c r="Q1202" s="33"/>
    </row>
    <row r="1203" spans="13:17" x14ac:dyDescent="0.25">
      <c r="M1203" s="33"/>
      <c r="N1203" s="33"/>
      <c r="O1203" s="33"/>
      <c r="P1203" s="33"/>
      <c r="Q1203" s="33"/>
    </row>
    <row r="1204" spans="13:17" x14ac:dyDescent="0.25">
      <c r="M1204" s="33"/>
      <c r="N1204" s="33"/>
      <c r="O1204" s="33"/>
      <c r="P1204" s="33"/>
      <c r="Q1204" s="33"/>
    </row>
    <row r="1205" spans="13:17" x14ac:dyDescent="0.25">
      <c r="M1205" s="33"/>
      <c r="N1205" s="33"/>
      <c r="O1205" s="33"/>
      <c r="P1205" s="33"/>
      <c r="Q1205" s="33"/>
    </row>
    <row r="1206" spans="13:17" x14ac:dyDescent="0.25">
      <c r="M1206" s="33"/>
      <c r="N1206" s="33"/>
      <c r="O1206" s="33"/>
      <c r="P1206" s="33"/>
      <c r="Q1206" s="33"/>
    </row>
    <row r="1207" spans="13:17" x14ac:dyDescent="0.25">
      <c r="M1207" s="33"/>
      <c r="N1207" s="33"/>
      <c r="O1207" s="33"/>
      <c r="P1207" s="33"/>
      <c r="Q1207" s="33"/>
    </row>
    <row r="1208" spans="13:17" x14ac:dyDescent="0.25">
      <c r="M1208" s="33"/>
      <c r="N1208" s="33"/>
      <c r="O1208" s="33"/>
      <c r="P1208" s="33"/>
      <c r="Q1208" s="33"/>
    </row>
    <row r="1209" spans="13:17" x14ac:dyDescent="0.25">
      <c r="M1209" s="33"/>
      <c r="N1209" s="33"/>
      <c r="O1209" s="33"/>
      <c r="P1209" s="33"/>
      <c r="Q1209" s="33"/>
    </row>
    <row r="1210" spans="13:17" x14ac:dyDescent="0.25">
      <c r="M1210" s="33"/>
      <c r="N1210" s="33"/>
      <c r="O1210" s="33"/>
      <c r="P1210" s="33"/>
      <c r="Q1210" s="33"/>
    </row>
    <row r="1211" spans="13:17" x14ac:dyDescent="0.25">
      <c r="M1211" s="33"/>
      <c r="N1211" s="33"/>
      <c r="O1211" s="33"/>
      <c r="P1211" s="33"/>
      <c r="Q1211" s="33"/>
    </row>
    <row r="1212" spans="13:17" x14ac:dyDescent="0.25">
      <c r="M1212" s="33"/>
      <c r="N1212" s="33"/>
      <c r="O1212" s="33"/>
      <c r="P1212" s="33"/>
      <c r="Q1212" s="33"/>
    </row>
    <row r="1213" spans="13:17" x14ac:dyDescent="0.25">
      <c r="M1213" s="33"/>
      <c r="N1213" s="33"/>
      <c r="O1213" s="33"/>
      <c r="P1213" s="33"/>
      <c r="Q1213" s="33"/>
    </row>
    <row r="1214" spans="13:17" x14ac:dyDescent="0.25">
      <c r="M1214" s="33"/>
      <c r="N1214" s="33"/>
      <c r="O1214" s="33"/>
      <c r="P1214" s="33"/>
      <c r="Q1214" s="33"/>
    </row>
    <row r="1215" spans="13:17" x14ac:dyDescent="0.25">
      <c r="M1215" s="33"/>
      <c r="N1215" s="33"/>
      <c r="O1215" s="33"/>
      <c r="P1215" s="33"/>
      <c r="Q1215" s="33"/>
    </row>
    <row r="1216" spans="13:17" x14ac:dyDescent="0.25">
      <c r="M1216" s="33"/>
      <c r="N1216" s="33"/>
      <c r="O1216" s="33"/>
      <c r="P1216" s="33"/>
      <c r="Q1216" s="33"/>
    </row>
    <row r="1217" spans="13:17" x14ac:dyDescent="0.25">
      <c r="M1217" s="33"/>
      <c r="N1217" s="33"/>
      <c r="O1217" s="33"/>
      <c r="P1217" s="33"/>
      <c r="Q1217" s="33"/>
    </row>
    <row r="1218" spans="13:17" x14ac:dyDescent="0.25">
      <c r="M1218" s="33"/>
      <c r="N1218" s="33"/>
      <c r="O1218" s="33"/>
      <c r="P1218" s="33"/>
      <c r="Q1218" s="33"/>
    </row>
    <row r="1219" spans="13:17" x14ac:dyDescent="0.25">
      <c r="M1219" s="33"/>
      <c r="N1219" s="33"/>
      <c r="O1219" s="33"/>
      <c r="P1219" s="33"/>
      <c r="Q1219" s="33"/>
    </row>
    <row r="1220" spans="13:17" x14ac:dyDescent="0.25">
      <c r="M1220" s="33"/>
      <c r="N1220" s="33"/>
      <c r="O1220" s="33"/>
      <c r="P1220" s="33"/>
      <c r="Q1220" s="33"/>
    </row>
    <row r="1221" spans="13:17" x14ac:dyDescent="0.25">
      <c r="M1221" s="33"/>
      <c r="N1221" s="33"/>
      <c r="O1221" s="33"/>
      <c r="P1221" s="33"/>
      <c r="Q1221" s="33"/>
    </row>
    <row r="1222" spans="13:17" x14ac:dyDescent="0.25">
      <c r="M1222" s="33"/>
      <c r="N1222" s="33"/>
      <c r="O1222" s="33"/>
      <c r="P1222" s="33"/>
      <c r="Q1222" s="33"/>
    </row>
    <row r="1223" spans="13:17" x14ac:dyDescent="0.25">
      <c r="M1223" s="33"/>
      <c r="N1223" s="33"/>
      <c r="O1223" s="33"/>
      <c r="P1223" s="33"/>
      <c r="Q1223" s="33"/>
    </row>
    <row r="1224" spans="13:17" x14ac:dyDescent="0.25">
      <c r="M1224" s="33"/>
      <c r="N1224" s="33"/>
      <c r="O1224" s="33"/>
      <c r="P1224" s="33"/>
      <c r="Q1224" s="33"/>
    </row>
    <row r="1225" spans="13:17" x14ac:dyDescent="0.25">
      <c r="M1225" s="33"/>
      <c r="N1225" s="33"/>
      <c r="O1225" s="33"/>
      <c r="P1225" s="33"/>
      <c r="Q1225" s="33"/>
    </row>
    <row r="1226" spans="13:17" x14ac:dyDescent="0.25">
      <c r="M1226" s="33"/>
      <c r="N1226" s="33"/>
      <c r="O1226" s="33"/>
      <c r="P1226" s="33"/>
      <c r="Q1226" s="33"/>
    </row>
    <row r="1227" spans="13:17" x14ac:dyDescent="0.25">
      <c r="M1227" s="33"/>
      <c r="N1227" s="33"/>
      <c r="O1227" s="33"/>
      <c r="P1227" s="33"/>
      <c r="Q1227" s="33"/>
    </row>
    <row r="1228" spans="13:17" x14ac:dyDescent="0.25">
      <c r="M1228" s="33"/>
      <c r="N1228" s="33"/>
      <c r="O1228" s="33"/>
      <c r="P1228" s="33"/>
      <c r="Q1228" s="33"/>
    </row>
    <row r="1229" spans="13:17" x14ac:dyDescent="0.25">
      <c r="M1229" s="33"/>
      <c r="N1229" s="33"/>
      <c r="O1229" s="33"/>
      <c r="P1229" s="33"/>
      <c r="Q1229" s="33"/>
    </row>
    <row r="1230" spans="13:17" x14ac:dyDescent="0.25">
      <c r="M1230" s="33"/>
      <c r="N1230" s="33"/>
      <c r="O1230" s="33"/>
      <c r="P1230" s="33"/>
      <c r="Q1230" s="33"/>
    </row>
    <row r="1231" spans="13:17" x14ac:dyDescent="0.25">
      <c r="M1231" s="33"/>
      <c r="N1231" s="33"/>
      <c r="O1231" s="33"/>
      <c r="P1231" s="33"/>
      <c r="Q1231" s="33"/>
    </row>
    <row r="1232" spans="13:17" x14ac:dyDescent="0.25">
      <c r="M1232" s="33"/>
      <c r="N1232" s="33"/>
      <c r="O1232" s="33"/>
      <c r="P1232" s="33"/>
      <c r="Q1232" s="33"/>
    </row>
    <row r="1233" spans="13:17" x14ac:dyDescent="0.25">
      <c r="M1233" s="33"/>
      <c r="N1233" s="33"/>
      <c r="O1233" s="33"/>
      <c r="P1233" s="33"/>
      <c r="Q1233" s="33"/>
    </row>
    <row r="1234" spans="13:17" x14ac:dyDescent="0.25">
      <c r="M1234" s="33"/>
      <c r="N1234" s="33"/>
      <c r="O1234" s="33"/>
      <c r="P1234" s="33"/>
      <c r="Q1234" s="33"/>
    </row>
    <row r="1235" spans="13:17" x14ac:dyDescent="0.25">
      <c r="M1235" s="33"/>
      <c r="N1235" s="33"/>
      <c r="O1235" s="33"/>
      <c r="P1235" s="33"/>
      <c r="Q1235" s="33"/>
    </row>
    <row r="1236" spans="13:17" x14ac:dyDescent="0.25">
      <c r="M1236" s="33"/>
      <c r="N1236" s="33"/>
      <c r="O1236" s="33"/>
      <c r="P1236" s="33"/>
      <c r="Q1236" s="33"/>
    </row>
    <row r="1237" spans="13:17" x14ac:dyDescent="0.25">
      <c r="M1237" s="33"/>
      <c r="N1237" s="33"/>
      <c r="O1237" s="33"/>
      <c r="P1237" s="33"/>
      <c r="Q1237" s="33"/>
    </row>
    <row r="1238" spans="13:17" x14ac:dyDescent="0.25">
      <c r="M1238" s="33"/>
      <c r="N1238" s="33"/>
      <c r="O1238" s="33"/>
      <c r="P1238" s="33"/>
      <c r="Q1238" s="33"/>
    </row>
    <row r="1239" spans="13:17" x14ac:dyDescent="0.25">
      <c r="M1239" s="33"/>
      <c r="N1239" s="33"/>
      <c r="O1239" s="33"/>
      <c r="P1239" s="33"/>
      <c r="Q1239" s="33"/>
    </row>
    <row r="1240" spans="13:17" x14ac:dyDescent="0.25">
      <c r="M1240" s="33"/>
      <c r="N1240" s="33"/>
      <c r="O1240" s="33"/>
      <c r="P1240" s="33"/>
      <c r="Q1240" s="33"/>
    </row>
    <row r="1241" spans="13:17" x14ac:dyDescent="0.25">
      <c r="M1241" s="33"/>
      <c r="N1241" s="33"/>
      <c r="O1241" s="33"/>
      <c r="P1241" s="33"/>
      <c r="Q1241" s="33"/>
    </row>
    <row r="1242" spans="13:17" x14ac:dyDescent="0.25">
      <c r="M1242" s="33"/>
      <c r="N1242" s="33"/>
      <c r="O1242" s="33"/>
      <c r="P1242" s="33"/>
      <c r="Q1242" s="33"/>
    </row>
    <row r="1243" spans="13:17" x14ac:dyDescent="0.25">
      <c r="M1243" s="33"/>
      <c r="N1243" s="33"/>
      <c r="O1243" s="33"/>
      <c r="P1243" s="33"/>
      <c r="Q1243" s="33"/>
    </row>
    <row r="1244" spans="13:17" x14ac:dyDescent="0.25">
      <c r="M1244" s="33"/>
      <c r="N1244" s="33"/>
      <c r="O1244" s="33"/>
      <c r="P1244" s="33"/>
      <c r="Q1244" s="33"/>
    </row>
    <row r="1245" spans="13:17" x14ac:dyDescent="0.25">
      <c r="M1245" s="33"/>
      <c r="N1245" s="33"/>
      <c r="O1245" s="33"/>
      <c r="P1245" s="33"/>
      <c r="Q1245" s="33"/>
    </row>
    <row r="1246" spans="13:17" x14ac:dyDescent="0.25">
      <c r="M1246" s="33"/>
      <c r="N1246" s="33"/>
      <c r="O1246" s="33"/>
      <c r="P1246" s="33"/>
      <c r="Q1246" s="33"/>
    </row>
    <row r="1247" spans="13:17" x14ac:dyDescent="0.25">
      <c r="M1247" s="33"/>
      <c r="N1247" s="33"/>
      <c r="O1247" s="33"/>
      <c r="P1247" s="33"/>
      <c r="Q1247" s="33"/>
    </row>
    <row r="1248" spans="13:17" x14ac:dyDescent="0.25">
      <c r="M1248" s="33"/>
      <c r="N1248" s="33"/>
      <c r="O1248" s="33"/>
      <c r="P1248" s="33"/>
      <c r="Q1248" s="33"/>
    </row>
    <row r="1249" spans="13:17" x14ac:dyDescent="0.25">
      <c r="M1249" s="33"/>
      <c r="N1249" s="33"/>
      <c r="O1249" s="33"/>
      <c r="P1249" s="33"/>
      <c r="Q1249" s="33"/>
    </row>
    <row r="1250" spans="13:17" x14ac:dyDescent="0.25">
      <c r="M1250" s="33"/>
      <c r="N1250" s="33"/>
      <c r="O1250" s="33"/>
      <c r="P1250" s="33"/>
      <c r="Q1250" s="33"/>
    </row>
    <row r="1251" spans="13:17" x14ac:dyDescent="0.25">
      <c r="M1251" s="33"/>
      <c r="N1251" s="33"/>
      <c r="O1251" s="33"/>
      <c r="P1251" s="33"/>
      <c r="Q1251" s="33"/>
    </row>
    <row r="1252" spans="13:17" x14ac:dyDescent="0.25">
      <c r="M1252" s="33"/>
      <c r="N1252" s="33"/>
      <c r="O1252" s="33"/>
      <c r="P1252" s="33"/>
      <c r="Q1252" s="33"/>
    </row>
    <row r="1253" spans="13:17" x14ac:dyDescent="0.25">
      <c r="M1253" s="33"/>
      <c r="N1253" s="33"/>
      <c r="O1253" s="33"/>
      <c r="P1253" s="33"/>
      <c r="Q1253" s="33"/>
    </row>
    <row r="1254" spans="13:17" x14ac:dyDescent="0.25">
      <c r="M1254" s="33"/>
      <c r="N1254" s="33"/>
      <c r="O1254" s="33"/>
      <c r="P1254" s="33"/>
      <c r="Q1254" s="33"/>
    </row>
    <row r="1255" spans="13:17" x14ac:dyDescent="0.25">
      <c r="M1255" s="33"/>
      <c r="N1255" s="33"/>
      <c r="O1255" s="33"/>
      <c r="P1255" s="33"/>
      <c r="Q1255" s="33"/>
    </row>
    <row r="1256" spans="13:17" x14ac:dyDescent="0.25">
      <c r="M1256" s="33"/>
      <c r="N1256" s="33"/>
      <c r="O1256" s="33"/>
      <c r="P1256" s="33"/>
      <c r="Q1256" s="33"/>
    </row>
    <row r="1257" spans="13:17" x14ac:dyDescent="0.25">
      <c r="M1257" s="33"/>
      <c r="N1257" s="33"/>
      <c r="O1257" s="33"/>
      <c r="P1257" s="33"/>
      <c r="Q1257" s="33"/>
    </row>
    <row r="1258" spans="13:17" x14ac:dyDescent="0.25">
      <c r="M1258" s="33"/>
      <c r="N1258" s="33"/>
      <c r="O1258" s="33"/>
      <c r="P1258" s="33"/>
      <c r="Q1258" s="33"/>
    </row>
    <row r="1259" spans="13:17" x14ac:dyDescent="0.25">
      <c r="M1259" s="33"/>
      <c r="N1259" s="33"/>
      <c r="O1259" s="33"/>
      <c r="P1259" s="33"/>
      <c r="Q1259" s="33"/>
    </row>
    <row r="1260" spans="13:17" x14ac:dyDescent="0.25">
      <c r="M1260" s="33"/>
      <c r="N1260" s="33"/>
      <c r="O1260" s="33"/>
      <c r="P1260" s="33"/>
      <c r="Q1260" s="33"/>
    </row>
    <row r="1261" spans="13:17" x14ac:dyDescent="0.25">
      <c r="M1261" s="33"/>
      <c r="N1261" s="33"/>
      <c r="O1261" s="33"/>
      <c r="P1261" s="33"/>
      <c r="Q1261" s="33"/>
    </row>
    <row r="1262" spans="13:17" x14ac:dyDescent="0.25">
      <c r="M1262" s="33"/>
      <c r="N1262" s="33"/>
      <c r="O1262" s="33"/>
      <c r="P1262" s="33"/>
      <c r="Q1262" s="33"/>
    </row>
    <row r="1263" spans="13:17" x14ac:dyDescent="0.25">
      <c r="M1263" s="33"/>
      <c r="N1263" s="33"/>
      <c r="O1263" s="33"/>
      <c r="P1263" s="33"/>
      <c r="Q1263" s="33"/>
    </row>
    <row r="1264" spans="13:17" x14ac:dyDescent="0.25">
      <c r="M1264" s="33"/>
      <c r="N1264" s="33"/>
      <c r="O1264" s="33"/>
      <c r="P1264" s="33"/>
      <c r="Q1264" s="33"/>
    </row>
    <row r="1265" spans="13:17" x14ac:dyDescent="0.25">
      <c r="M1265" s="33"/>
      <c r="N1265" s="33"/>
      <c r="O1265" s="33"/>
      <c r="P1265" s="33"/>
      <c r="Q1265" s="33"/>
    </row>
    <row r="1266" spans="13:17" x14ac:dyDescent="0.25">
      <c r="M1266" s="33"/>
      <c r="N1266" s="33"/>
      <c r="O1266" s="33"/>
      <c r="P1266" s="33"/>
      <c r="Q1266" s="33"/>
    </row>
    <row r="1267" spans="13:17" x14ac:dyDescent="0.25">
      <c r="M1267" s="33"/>
      <c r="N1267" s="33"/>
      <c r="O1267" s="33"/>
      <c r="P1267" s="33"/>
      <c r="Q1267" s="33"/>
    </row>
    <row r="1268" spans="13:17" x14ac:dyDescent="0.25">
      <c r="M1268" s="33"/>
      <c r="N1268" s="33"/>
      <c r="O1268" s="33"/>
      <c r="P1268" s="33"/>
      <c r="Q1268" s="33"/>
    </row>
    <row r="1269" spans="13:17" x14ac:dyDescent="0.25">
      <c r="M1269" s="33"/>
      <c r="N1269" s="33"/>
      <c r="O1269" s="33"/>
      <c r="P1269" s="33"/>
      <c r="Q1269" s="33"/>
    </row>
    <row r="1270" spans="13:17" x14ac:dyDescent="0.25">
      <c r="M1270" s="33"/>
      <c r="N1270" s="33"/>
      <c r="O1270" s="33"/>
      <c r="P1270" s="33"/>
      <c r="Q1270" s="33"/>
    </row>
    <row r="1271" spans="13:17" x14ac:dyDescent="0.25">
      <c r="M1271" s="33"/>
      <c r="N1271" s="33"/>
      <c r="O1271" s="33"/>
      <c r="P1271" s="33"/>
      <c r="Q1271" s="33"/>
    </row>
    <row r="1272" spans="13:17" x14ac:dyDescent="0.25">
      <c r="M1272" s="33"/>
      <c r="N1272" s="33"/>
      <c r="O1272" s="33"/>
      <c r="P1272" s="33"/>
      <c r="Q1272" s="33"/>
    </row>
    <row r="1273" spans="13:17" x14ac:dyDescent="0.25">
      <c r="M1273" s="33"/>
      <c r="N1273" s="33"/>
      <c r="O1273" s="33"/>
      <c r="P1273" s="33"/>
      <c r="Q1273" s="33"/>
    </row>
    <row r="1274" spans="13:17" x14ac:dyDescent="0.25">
      <c r="M1274" s="33"/>
      <c r="N1274" s="33"/>
      <c r="O1274" s="33"/>
      <c r="P1274" s="33"/>
      <c r="Q1274" s="33"/>
    </row>
    <row r="1275" spans="13:17" x14ac:dyDescent="0.25">
      <c r="M1275" s="33"/>
      <c r="N1275" s="33"/>
      <c r="O1275" s="33"/>
      <c r="P1275" s="33"/>
      <c r="Q1275" s="33"/>
    </row>
    <row r="1276" spans="13:17" x14ac:dyDescent="0.25">
      <c r="M1276" s="33"/>
      <c r="N1276" s="33"/>
      <c r="O1276" s="33"/>
      <c r="P1276" s="33"/>
      <c r="Q1276" s="33"/>
    </row>
    <row r="1277" spans="13:17" x14ac:dyDescent="0.25">
      <c r="M1277" s="33"/>
      <c r="N1277" s="33"/>
      <c r="O1277" s="33"/>
      <c r="P1277" s="33"/>
      <c r="Q1277" s="33"/>
    </row>
    <row r="1278" spans="13:17" x14ac:dyDescent="0.25">
      <c r="M1278" s="33"/>
      <c r="N1278" s="33"/>
      <c r="O1278" s="33"/>
      <c r="P1278" s="33"/>
      <c r="Q1278" s="33"/>
    </row>
    <row r="1279" spans="13:17" x14ac:dyDescent="0.25">
      <c r="M1279" s="33"/>
      <c r="N1279" s="33"/>
      <c r="O1279" s="33"/>
      <c r="P1279" s="33"/>
      <c r="Q1279" s="33"/>
    </row>
    <row r="1280" spans="13:17" x14ac:dyDescent="0.25">
      <c r="M1280" s="33"/>
      <c r="N1280" s="33"/>
      <c r="O1280" s="33"/>
      <c r="P1280" s="33"/>
      <c r="Q1280" s="33"/>
    </row>
    <row r="1281" spans="13:17" x14ac:dyDescent="0.25">
      <c r="M1281" s="33"/>
      <c r="N1281" s="33"/>
      <c r="O1281" s="33"/>
      <c r="P1281" s="33"/>
      <c r="Q1281" s="33"/>
    </row>
    <row r="1282" spans="13:17" x14ac:dyDescent="0.25">
      <c r="M1282" s="33"/>
      <c r="N1282" s="33"/>
      <c r="O1282" s="33"/>
      <c r="P1282" s="33"/>
      <c r="Q1282" s="33"/>
    </row>
    <row r="1283" spans="13:17" x14ac:dyDescent="0.25">
      <c r="M1283" s="33"/>
      <c r="N1283" s="33"/>
      <c r="O1283" s="33"/>
      <c r="P1283" s="33"/>
      <c r="Q1283" s="33"/>
    </row>
    <row r="1284" spans="13:17" x14ac:dyDescent="0.25">
      <c r="M1284" s="33"/>
      <c r="N1284" s="33"/>
      <c r="O1284" s="33"/>
      <c r="P1284" s="33"/>
      <c r="Q1284" s="33"/>
    </row>
    <row r="1285" spans="13:17" x14ac:dyDescent="0.25">
      <c r="M1285" s="33"/>
      <c r="N1285" s="33"/>
      <c r="O1285" s="33"/>
      <c r="P1285" s="33"/>
      <c r="Q1285" s="33"/>
    </row>
    <row r="1286" spans="13:17" x14ac:dyDescent="0.25">
      <c r="M1286" s="33"/>
      <c r="N1286" s="33"/>
      <c r="O1286" s="33"/>
      <c r="P1286" s="33"/>
      <c r="Q1286" s="33"/>
    </row>
    <row r="1287" spans="13:17" x14ac:dyDescent="0.25">
      <c r="M1287" s="33"/>
      <c r="N1287" s="33"/>
      <c r="O1287" s="33"/>
      <c r="P1287" s="33"/>
      <c r="Q1287" s="33"/>
    </row>
    <row r="1288" spans="13:17" x14ac:dyDescent="0.25">
      <c r="M1288" s="33"/>
      <c r="N1288" s="33"/>
      <c r="O1288" s="33"/>
      <c r="P1288" s="33"/>
      <c r="Q1288" s="33"/>
    </row>
    <row r="1289" spans="13:17" x14ac:dyDescent="0.25">
      <c r="M1289" s="33"/>
      <c r="N1289" s="33"/>
      <c r="O1289" s="33"/>
      <c r="P1289" s="33"/>
      <c r="Q1289" s="33"/>
    </row>
    <row r="1290" spans="13:17" x14ac:dyDescent="0.25">
      <c r="M1290" s="33"/>
      <c r="N1290" s="33"/>
      <c r="O1290" s="33"/>
      <c r="P1290" s="33"/>
      <c r="Q1290" s="33"/>
    </row>
    <row r="1291" spans="13:17" x14ac:dyDescent="0.25">
      <c r="M1291" s="33"/>
      <c r="N1291" s="33"/>
      <c r="O1291" s="33"/>
      <c r="P1291" s="33"/>
      <c r="Q1291" s="33"/>
    </row>
    <row r="1292" spans="13:17" x14ac:dyDescent="0.25">
      <c r="M1292" s="33"/>
      <c r="N1292" s="33"/>
      <c r="O1292" s="33"/>
      <c r="P1292" s="33"/>
      <c r="Q1292" s="33"/>
    </row>
    <row r="1293" spans="13:17" x14ac:dyDescent="0.25">
      <c r="M1293" s="33"/>
      <c r="N1293" s="33"/>
      <c r="O1293" s="33"/>
      <c r="P1293" s="33"/>
      <c r="Q1293" s="33"/>
    </row>
    <row r="1294" spans="13:17" x14ac:dyDescent="0.25">
      <c r="M1294" s="33"/>
      <c r="N1294" s="33"/>
      <c r="O1294" s="33"/>
      <c r="P1294" s="33"/>
      <c r="Q1294" s="33"/>
    </row>
    <row r="1295" spans="13:17" x14ac:dyDescent="0.25">
      <c r="M1295" s="33"/>
      <c r="N1295" s="33"/>
      <c r="O1295" s="33"/>
      <c r="P1295" s="33"/>
      <c r="Q1295" s="33"/>
    </row>
    <row r="1296" spans="13:17" x14ac:dyDescent="0.25">
      <c r="M1296" s="33"/>
      <c r="N1296" s="33"/>
      <c r="O1296" s="33"/>
      <c r="P1296" s="33"/>
      <c r="Q1296" s="33"/>
    </row>
    <row r="1297" spans="13:17" x14ac:dyDescent="0.25">
      <c r="M1297" s="33"/>
      <c r="N1297" s="33"/>
      <c r="O1297" s="33"/>
      <c r="P1297" s="33"/>
      <c r="Q1297" s="33"/>
    </row>
    <row r="1298" spans="13:17" x14ac:dyDescent="0.25">
      <c r="M1298" s="33"/>
      <c r="N1298" s="33"/>
      <c r="O1298" s="33"/>
      <c r="P1298" s="33"/>
      <c r="Q1298" s="33"/>
    </row>
    <row r="1299" spans="13:17" x14ac:dyDescent="0.25">
      <c r="M1299" s="33"/>
      <c r="N1299" s="33"/>
      <c r="O1299" s="33"/>
      <c r="P1299" s="33"/>
      <c r="Q1299" s="33"/>
    </row>
    <row r="1300" spans="13:17" x14ac:dyDescent="0.25">
      <c r="M1300" s="33"/>
      <c r="N1300" s="33"/>
      <c r="O1300" s="33"/>
      <c r="P1300" s="33"/>
      <c r="Q1300" s="33"/>
    </row>
    <row r="1301" spans="13:17" x14ac:dyDescent="0.25">
      <c r="M1301" s="33"/>
      <c r="N1301" s="33"/>
      <c r="O1301" s="33"/>
      <c r="P1301" s="33"/>
      <c r="Q1301" s="33"/>
    </row>
    <row r="1302" spans="13:17" x14ac:dyDescent="0.25">
      <c r="M1302" s="33"/>
      <c r="N1302" s="33"/>
      <c r="O1302" s="33"/>
      <c r="P1302" s="33"/>
      <c r="Q1302" s="33"/>
    </row>
    <row r="1303" spans="13:17" x14ac:dyDescent="0.25">
      <c r="M1303" s="33"/>
      <c r="N1303" s="33"/>
      <c r="O1303" s="33"/>
      <c r="P1303" s="33"/>
      <c r="Q1303" s="33"/>
    </row>
    <row r="1304" spans="13:17" x14ac:dyDescent="0.25">
      <c r="M1304" s="33"/>
      <c r="N1304" s="33"/>
      <c r="O1304" s="33"/>
      <c r="P1304" s="33"/>
      <c r="Q1304" s="33"/>
    </row>
    <row r="1305" spans="13:17" x14ac:dyDescent="0.25">
      <c r="M1305" s="33"/>
      <c r="N1305" s="33"/>
      <c r="O1305" s="33"/>
      <c r="P1305" s="33"/>
      <c r="Q1305" s="33"/>
    </row>
    <row r="1306" spans="13:17" x14ac:dyDescent="0.25">
      <c r="M1306" s="33"/>
      <c r="N1306" s="33"/>
      <c r="O1306" s="33"/>
      <c r="P1306" s="33"/>
      <c r="Q1306" s="33"/>
    </row>
    <row r="1307" spans="13:17" x14ac:dyDescent="0.25">
      <c r="M1307" s="33"/>
      <c r="N1307" s="33"/>
      <c r="O1307" s="33"/>
      <c r="P1307" s="33"/>
      <c r="Q1307" s="33"/>
    </row>
    <row r="1308" spans="13:17" x14ac:dyDescent="0.25">
      <c r="M1308" s="33"/>
      <c r="N1308" s="33"/>
      <c r="O1308" s="33"/>
      <c r="P1308" s="33"/>
      <c r="Q1308" s="33"/>
    </row>
    <row r="1309" spans="13:17" x14ac:dyDescent="0.25">
      <c r="M1309" s="33"/>
      <c r="N1309" s="33"/>
      <c r="O1309" s="33"/>
      <c r="P1309" s="33"/>
      <c r="Q1309" s="33"/>
    </row>
    <row r="1310" spans="13:17" x14ac:dyDescent="0.25">
      <c r="M1310" s="33"/>
      <c r="N1310" s="33"/>
      <c r="O1310" s="33"/>
      <c r="P1310" s="33"/>
      <c r="Q1310" s="33"/>
    </row>
    <row r="1311" spans="13:17" x14ac:dyDescent="0.25">
      <c r="M1311" s="33"/>
      <c r="N1311" s="33"/>
      <c r="O1311" s="33"/>
      <c r="P1311" s="33"/>
      <c r="Q1311" s="33"/>
    </row>
    <row r="1312" spans="13:17" x14ac:dyDescent="0.25">
      <c r="M1312" s="33"/>
      <c r="N1312" s="33"/>
      <c r="O1312" s="33"/>
      <c r="P1312" s="33"/>
      <c r="Q1312" s="33"/>
    </row>
    <row r="1313" spans="13:17" x14ac:dyDescent="0.25">
      <c r="M1313" s="33"/>
      <c r="N1313" s="33"/>
      <c r="O1313" s="33"/>
      <c r="P1313" s="33"/>
      <c r="Q1313" s="33"/>
    </row>
    <row r="1314" spans="13:17" x14ac:dyDescent="0.25">
      <c r="M1314" s="33"/>
      <c r="N1314" s="33"/>
      <c r="O1314" s="33"/>
      <c r="P1314" s="33"/>
      <c r="Q1314" s="33"/>
    </row>
    <row r="1315" spans="13:17" x14ac:dyDescent="0.25">
      <c r="M1315" s="33"/>
      <c r="N1315" s="33"/>
      <c r="O1315" s="33"/>
      <c r="P1315" s="33"/>
      <c r="Q1315" s="33"/>
    </row>
    <row r="1316" spans="13:17" x14ac:dyDescent="0.25">
      <c r="M1316" s="33"/>
      <c r="N1316" s="33"/>
      <c r="O1316" s="33"/>
      <c r="P1316" s="33"/>
      <c r="Q1316" s="33"/>
    </row>
    <row r="1317" spans="13:17" x14ac:dyDescent="0.25">
      <c r="M1317" s="33"/>
      <c r="N1317" s="33"/>
      <c r="O1317" s="33"/>
      <c r="P1317" s="33"/>
      <c r="Q1317" s="33"/>
    </row>
    <row r="1318" spans="13:17" x14ac:dyDescent="0.25">
      <c r="M1318" s="33"/>
      <c r="N1318" s="33"/>
      <c r="O1318" s="33"/>
      <c r="P1318" s="33"/>
      <c r="Q1318" s="33"/>
    </row>
    <row r="1319" spans="13:17" x14ac:dyDescent="0.25">
      <c r="M1319" s="33"/>
      <c r="N1319" s="33"/>
      <c r="O1319" s="33"/>
      <c r="P1319" s="33"/>
      <c r="Q1319" s="33"/>
    </row>
    <row r="1320" spans="13:17" x14ac:dyDescent="0.25">
      <c r="M1320" s="33"/>
      <c r="N1320" s="33"/>
      <c r="O1320" s="33"/>
      <c r="P1320" s="33"/>
      <c r="Q1320" s="33"/>
    </row>
    <row r="1321" spans="13:17" x14ac:dyDescent="0.25">
      <c r="M1321" s="33"/>
      <c r="N1321" s="33"/>
      <c r="O1321" s="33"/>
      <c r="P1321" s="33"/>
      <c r="Q1321" s="33"/>
    </row>
    <row r="1322" spans="13:17" x14ac:dyDescent="0.25">
      <c r="M1322" s="33"/>
      <c r="N1322" s="33"/>
      <c r="O1322" s="33"/>
      <c r="P1322" s="33"/>
      <c r="Q1322" s="33"/>
    </row>
    <row r="1323" spans="13:17" x14ac:dyDescent="0.25">
      <c r="M1323" s="33"/>
      <c r="N1323" s="33"/>
      <c r="O1323" s="33"/>
      <c r="P1323" s="33"/>
      <c r="Q1323" s="33"/>
    </row>
    <row r="1324" spans="13:17" x14ac:dyDescent="0.25">
      <c r="M1324" s="33"/>
      <c r="N1324" s="33"/>
      <c r="O1324" s="33"/>
      <c r="P1324" s="33"/>
      <c r="Q1324" s="33"/>
    </row>
    <row r="1325" spans="13:17" x14ac:dyDescent="0.25">
      <c r="M1325" s="33"/>
      <c r="N1325" s="33"/>
      <c r="O1325" s="33"/>
      <c r="P1325" s="33"/>
      <c r="Q1325" s="33"/>
    </row>
    <row r="1326" spans="13:17" x14ac:dyDescent="0.25">
      <c r="M1326" s="33"/>
      <c r="N1326" s="33"/>
      <c r="O1326" s="33"/>
      <c r="P1326" s="33"/>
      <c r="Q1326" s="33"/>
    </row>
    <row r="1327" spans="13:17" x14ac:dyDescent="0.25">
      <c r="M1327" s="33"/>
      <c r="N1327" s="33"/>
      <c r="O1327" s="33"/>
      <c r="P1327" s="33"/>
      <c r="Q1327" s="33"/>
    </row>
    <row r="1328" spans="13:17" x14ac:dyDescent="0.25">
      <c r="M1328" s="33"/>
      <c r="N1328" s="33"/>
      <c r="O1328" s="33"/>
      <c r="P1328" s="33"/>
      <c r="Q1328" s="33"/>
    </row>
    <row r="1329" spans="13:17" x14ac:dyDescent="0.25">
      <c r="M1329" s="33"/>
      <c r="N1329" s="33"/>
      <c r="O1329" s="33"/>
      <c r="P1329" s="33"/>
      <c r="Q1329" s="33"/>
    </row>
    <row r="1330" spans="13:17" x14ac:dyDescent="0.25">
      <c r="M1330" s="33"/>
      <c r="N1330" s="33"/>
      <c r="O1330" s="33"/>
      <c r="P1330" s="33"/>
      <c r="Q1330" s="33"/>
    </row>
    <row r="1331" spans="13:17" x14ac:dyDescent="0.25">
      <c r="M1331" s="33"/>
      <c r="N1331" s="33"/>
      <c r="O1331" s="33"/>
      <c r="P1331" s="33"/>
      <c r="Q1331" s="33"/>
    </row>
    <row r="1332" spans="13:17" x14ac:dyDescent="0.25">
      <c r="M1332" s="33"/>
      <c r="N1332" s="33"/>
      <c r="O1332" s="33"/>
      <c r="P1332" s="33"/>
      <c r="Q1332" s="33"/>
    </row>
    <row r="1333" spans="13:17" x14ac:dyDescent="0.25">
      <c r="M1333" s="33"/>
      <c r="N1333" s="33"/>
      <c r="O1333" s="33"/>
      <c r="P1333" s="33"/>
      <c r="Q1333" s="33"/>
    </row>
    <row r="1334" spans="13:17" x14ac:dyDescent="0.25">
      <c r="M1334" s="33"/>
      <c r="N1334" s="33"/>
      <c r="O1334" s="33"/>
      <c r="P1334" s="33"/>
      <c r="Q1334" s="33"/>
    </row>
    <row r="1335" spans="13:17" x14ac:dyDescent="0.25">
      <c r="M1335" s="33"/>
      <c r="N1335" s="33"/>
      <c r="O1335" s="33"/>
      <c r="P1335" s="33"/>
      <c r="Q1335" s="33"/>
    </row>
    <row r="1336" spans="13:17" x14ac:dyDescent="0.25">
      <c r="M1336" s="33"/>
      <c r="N1336" s="33"/>
      <c r="O1336" s="33"/>
      <c r="P1336" s="33"/>
      <c r="Q1336" s="33"/>
    </row>
    <row r="1337" spans="13:17" x14ac:dyDescent="0.25">
      <c r="M1337" s="33"/>
      <c r="N1337" s="33"/>
      <c r="O1337" s="33"/>
      <c r="P1337" s="33"/>
      <c r="Q1337" s="33"/>
    </row>
    <row r="1338" spans="13:17" x14ac:dyDescent="0.25">
      <c r="M1338" s="33"/>
      <c r="N1338" s="33"/>
      <c r="O1338" s="33"/>
      <c r="P1338" s="33"/>
      <c r="Q1338" s="33"/>
    </row>
    <row r="1339" spans="13:17" x14ac:dyDescent="0.25">
      <c r="M1339" s="33"/>
      <c r="N1339" s="33"/>
      <c r="O1339" s="33"/>
      <c r="P1339" s="33"/>
      <c r="Q1339" s="33"/>
    </row>
    <row r="1340" spans="13:17" x14ac:dyDescent="0.25">
      <c r="M1340" s="33"/>
      <c r="N1340" s="33"/>
      <c r="O1340" s="33"/>
      <c r="P1340" s="33"/>
      <c r="Q1340" s="33"/>
    </row>
    <row r="1341" spans="13:17" x14ac:dyDescent="0.25">
      <c r="M1341" s="33"/>
      <c r="N1341" s="33"/>
      <c r="O1341" s="33"/>
      <c r="P1341" s="33"/>
      <c r="Q1341" s="33"/>
    </row>
    <row r="1342" spans="13:17" x14ac:dyDescent="0.25">
      <c r="M1342" s="33"/>
      <c r="N1342" s="33"/>
      <c r="O1342" s="33"/>
      <c r="P1342" s="33"/>
      <c r="Q1342" s="33"/>
    </row>
    <row r="1343" spans="13:17" x14ac:dyDescent="0.25">
      <c r="M1343" s="33"/>
      <c r="N1343" s="33"/>
      <c r="O1343" s="33"/>
      <c r="P1343" s="33"/>
      <c r="Q1343" s="33"/>
    </row>
    <row r="1344" spans="13:17" x14ac:dyDescent="0.25">
      <c r="M1344" s="33"/>
      <c r="N1344" s="33"/>
      <c r="O1344" s="33"/>
      <c r="P1344" s="33"/>
      <c r="Q1344" s="33"/>
    </row>
    <row r="1345" spans="13:17" x14ac:dyDescent="0.25">
      <c r="M1345" s="33"/>
      <c r="N1345" s="33"/>
      <c r="O1345" s="33"/>
      <c r="P1345" s="33"/>
      <c r="Q1345" s="33"/>
    </row>
    <row r="1346" spans="13:17" x14ac:dyDescent="0.25">
      <c r="M1346" s="33"/>
      <c r="N1346" s="33"/>
      <c r="O1346" s="33"/>
      <c r="P1346" s="33"/>
      <c r="Q1346" s="33"/>
    </row>
    <row r="1347" spans="13:17" x14ac:dyDescent="0.25">
      <c r="M1347" s="33"/>
      <c r="N1347" s="33"/>
      <c r="O1347" s="33"/>
      <c r="P1347" s="33"/>
      <c r="Q1347" s="33"/>
    </row>
    <row r="1348" spans="13:17" x14ac:dyDescent="0.25">
      <c r="M1348" s="33"/>
      <c r="N1348" s="33"/>
      <c r="O1348" s="33"/>
      <c r="P1348" s="33"/>
      <c r="Q1348" s="33"/>
    </row>
    <row r="1349" spans="13:17" x14ac:dyDescent="0.25">
      <c r="M1349" s="33"/>
      <c r="N1349" s="33"/>
      <c r="O1349" s="33"/>
      <c r="P1349" s="33"/>
      <c r="Q1349" s="33"/>
    </row>
    <row r="1350" spans="13:17" x14ac:dyDescent="0.25">
      <c r="M1350" s="33"/>
      <c r="N1350" s="33"/>
      <c r="O1350" s="33"/>
      <c r="P1350" s="33"/>
      <c r="Q1350" s="33"/>
    </row>
    <row r="1351" spans="13:17" x14ac:dyDescent="0.25">
      <c r="M1351" s="33"/>
      <c r="N1351" s="33"/>
      <c r="O1351" s="33"/>
      <c r="P1351" s="33"/>
      <c r="Q1351" s="33"/>
    </row>
    <row r="1352" spans="13:17" x14ac:dyDescent="0.25">
      <c r="M1352" s="33"/>
      <c r="N1352" s="33"/>
      <c r="O1352" s="33"/>
      <c r="P1352" s="33"/>
      <c r="Q1352" s="33"/>
    </row>
    <row r="1353" spans="13:17" x14ac:dyDescent="0.25">
      <c r="M1353" s="33"/>
      <c r="N1353" s="33"/>
      <c r="O1353" s="33"/>
      <c r="P1353" s="33"/>
      <c r="Q1353" s="33"/>
    </row>
    <row r="1354" spans="13:17" x14ac:dyDescent="0.25">
      <c r="M1354" s="33"/>
      <c r="N1354" s="33"/>
      <c r="O1354" s="33"/>
      <c r="P1354" s="33"/>
      <c r="Q1354" s="33"/>
    </row>
    <row r="1355" spans="13:17" x14ac:dyDescent="0.25">
      <c r="M1355" s="33"/>
      <c r="N1355" s="33"/>
      <c r="O1355" s="33"/>
      <c r="P1355" s="33"/>
      <c r="Q1355" s="33"/>
    </row>
    <row r="1356" spans="13:17" x14ac:dyDescent="0.25">
      <c r="M1356" s="33"/>
      <c r="N1356" s="33"/>
      <c r="O1356" s="33"/>
      <c r="P1356" s="33"/>
      <c r="Q1356" s="33"/>
    </row>
    <row r="1357" spans="13:17" x14ac:dyDescent="0.25">
      <c r="M1357" s="33"/>
      <c r="N1357" s="33"/>
      <c r="O1357" s="33"/>
      <c r="P1357" s="33"/>
      <c r="Q1357" s="33"/>
    </row>
    <row r="1358" spans="13:17" x14ac:dyDescent="0.25">
      <c r="M1358" s="33"/>
      <c r="N1358" s="33"/>
      <c r="O1358" s="33"/>
      <c r="P1358" s="33"/>
      <c r="Q1358" s="33"/>
    </row>
    <row r="1359" spans="13:17" x14ac:dyDescent="0.25">
      <c r="M1359" s="33"/>
      <c r="N1359" s="33"/>
      <c r="O1359" s="33"/>
      <c r="P1359" s="33"/>
      <c r="Q1359" s="33"/>
    </row>
    <row r="1360" spans="13:17" x14ac:dyDescent="0.25">
      <c r="M1360" s="33"/>
      <c r="N1360" s="33"/>
      <c r="O1360" s="33"/>
      <c r="P1360" s="33"/>
      <c r="Q1360" s="33"/>
    </row>
    <row r="1361" spans="13:17" x14ac:dyDescent="0.25">
      <c r="M1361" s="33"/>
      <c r="N1361" s="33"/>
      <c r="O1361" s="33"/>
      <c r="P1361" s="33"/>
      <c r="Q1361" s="33"/>
    </row>
    <row r="1362" spans="13:17" x14ac:dyDescent="0.25">
      <c r="M1362" s="33"/>
      <c r="N1362" s="33"/>
      <c r="O1362" s="33"/>
      <c r="P1362" s="33"/>
      <c r="Q1362" s="33"/>
    </row>
    <row r="1363" spans="13:17" x14ac:dyDescent="0.25">
      <c r="M1363" s="33"/>
      <c r="N1363" s="33"/>
      <c r="O1363" s="33"/>
      <c r="P1363" s="33"/>
      <c r="Q1363" s="33"/>
    </row>
    <row r="1364" spans="13:17" x14ac:dyDescent="0.25">
      <c r="M1364" s="33"/>
      <c r="N1364" s="33"/>
      <c r="O1364" s="33"/>
      <c r="P1364" s="33"/>
      <c r="Q1364" s="33"/>
    </row>
    <row r="1365" spans="13:17" x14ac:dyDescent="0.25">
      <c r="M1365" s="33"/>
      <c r="N1365" s="33"/>
      <c r="O1365" s="33"/>
      <c r="P1365" s="33"/>
      <c r="Q1365" s="33"/>
    </row>
    <row r="1366" spans="13:17" x14ac:dyDescent="0.25">
      <c r="M1366" s="33"/>
      <c r="N1366" s="33"/>
      <c r="O1366" s="33"/>
      <c r="P1366" s="33"/>
      <c r="Q1366" s="33"/>
    </row>
    <row r="1367" spans="13:17" x14ac:dyDescent="0.25">
      <c r="M1367" s="33"/>
      <c r="N1367" s="33"/>
      <c r="O1367" s="33"/>
      <c r="P1367" s="33"/>
      <c r="Q1367" s="33"/>
    </row>
    <row r="1368" spans="13:17" x14ac:dyDescent="0.25">
      <c r="M1368" s="33"/>
      <c r="N1368" s="33"/>
      <c r="O1368" s="33"/>
      <c r="P1368" s="33"/>
      <c r="Q1368" s="33"/>
    </row>
    <row r="1369" spans="13:17" x14ac:dyDescent="0.25">
      <c r="M1369" s="33"/>
      <c r="N1369" s="33"/>
      <c r="O1369" s="33"/>
      <c r="P1369" s="33"/>
      <c r="Q1369" s="33"/>
    </row>
    <row r="1370" spans="13:17" x14ac:dyDescent="0.25">
      <c r="M1370" s="33"/>
      <c r="N1370" s="33"/>
      <c r="O1370" s="33"/>
      <c r="P1370" s="33"/>
      <c r="Q1370" s="33"/>
    </row>
    <row r="1371" spans="13:17" x14ac:dyDescent="0.25">
      <c r="M1371" s="33"/>
      <c r="N1371" s="33"/>
      <c r="O1371" s="33"/>
      <c r="P1371" s="33"/>
      <c r="Q1371" s="33"/>
    </row>
    <row r="1372" spans="13:17" x14ac:dyDescent="0.25">
      <c r="M1372" s="33"/>
      <c r="N1372" s="33"/>
      <c r="O1372" s="33"/>
      <c r="P1372" s="33"/>
      <c r="Q1372" s="33"/>
    </row>
    <row r="1373" spans="13:17" x14ac:dyDescent="0.25">
      <c r="M1373" s="33"/>
      <c r="N1373" s="33"/>
      <c r="O1373" s="33"/>
      <c r="P1373" s="33"/>
      <c r="Q1373" s="33"/>
    </row>
    <row r="1374" spans="13:17" x14ac:dyDescent="0.25">
      <c r="M1374" s="33"/>
      <c r="N1374" s="33"/>
      <c r="O1374" s="33"/>
      <c r="P1374" s="33"/>
      <c r="Q1374" s="33"/>
    </row>
    <row r="1375" spans="13:17" x14ac:dyDescent="0.25">
      <c r="M1375" s="33"/>
      <c r="N1375" s="33"/>
      <c r="O1375" s="33"/>
      <c r="P1375" s="33"/>
      <c r="Q1375" s="33"/>
    </row>
    <row r="1376" spans="13:17" x14ac:dyDescent="0.25">
      <c r="M1376" s="33"/>
      <c r="N1376" s="33"/>
      <c r="O1376" s="33"/>
      <c r="P1376" s="33"/>
      <c r="Q1376" s="33"/>
    </row>
    <row r="1377" spans="13:17" x14ac:dyDescent="0.25">
      <c r="M1377" s="33"/>
      <c r="N1377" s="33"/>
      <c r="O1377" s="33"/>
      <c r="P1377" s="33"/>
      <c r="Q1377" s="33"/>
    </row>
    <row r="1378" spans="13:17" x14ac:dyDescent="0.25">
      <c r="M1378" s="33"/>
      <c r="N1378" s="33"/>
      <c r="O1378" s="33"/>
      <c r="P1378" s="33"/>
      <c r="Q1378" s="33"/>
    </row>
    <row r="1379" spans="13:17" x14ac:dyDescent="0.25">
      <c r="M1379" s="33"/>
      <c r="N1379" s="33"/>
      <c r="O1379" s="33"/>
      <c r="P1379" s="33"/>
      <c r="Q1379" s="33"/>
    </row>
    <row r="1380" spans="13:17" x14ac:dyDescent="0.25">
      <c r="M1380" s="33"/>
      <c r="N1380" s="33"/>
      <c r="O1380" s="33"/>
      <c r="P1380" s="33"/>
      <c r="Q1380" s="33"/>
    </row>
    <row r="1381" spans="13:17" x14ac:dyDescent="0.25">
      <c r="M1381" s="33"/>
      <c r="N1381" s="33"/>
      <c r="O1381" s="33"/>
      <c r="P1381" s="33"/>
      <c r="Q1381" s="33"/>
    </row>
    <row r="1382" spans="13:17" x14ac:dyDescent="0.25">
      <c r="M1382" s="33"/>
      <c r="N1382" s="33"/>
      <c r="O1382" s="33"/>
      <c r="P1382" s="33"/>
      <c r="Q1382" s="33"/>
    </row>
    <row r="1383" spans="13:17" x14ac:dyDescent="0.25">
      <c r="M1383" s="33"/>
      <c r="N1383" s="33"/>
      <c r="O1383" s="33"/>
      <c r="P1383" s="33"/>
      <c r="Q1383" s="33"/>
    </row>
    <row r="1384" spans="13:17" x14ac:dyDescent="0.25">
      <c r="M1384" s="33"/>
      <c r="N1384" s="33"/>
      <c r="O1384" s="33"/>
      <c r="P1384" s="33"/>
      <c r="Q1384" s="33"/>
    </row>
    <row r="1385" spans="13:17" x14ac:dyDescent="0.25">
      <c r="M1385" s="33"/>
      <c r="N1385" s="33"/>
      <c r="O1385" s="33"/>
      <c r="P1385" s="33"/>
      <c r="Q1385" s="33"/>
    </row>
  </sheetData>
  <mergeCells count="49">
    <mergeCell ref="D94:L94"/>
    <mergeCell ref="D95:L99"/>
    <mergeCell ref="B100:L101"/>
    <mergeCell ref="D81:L85"/>
    <mergeCell ref="D86:L86"/>
    <mergeCell ref="D87:L87"/>
    <mergeCell ref="D88:L89"/>
    <mergeCell ref="D90:L92"/>
    <mergeCell ref="D93:L93"/>
    <mergeCell ref="D72:L72"/>
    <mergeCell ref="D73:L73"/>
    <mergeCell ref="D74:L77"/>
    <mergeCell ref="D78:L78"/>
    <mergeCell ref="D79:L79"/>
    <mergeCell ref="D80:L80"/>
    <mergeCell ref="D53:L57"/>
    <mergeCell ref="D58:L58"/>
    <mergeCell ref="D59:L59"/>
    <mergeCell ref="D65:L65"/>
    <mergeCell ref="D66:L66"/>
    <mergeCell ref="D67:L71"/>
    <mergeCell ref="D38:L38"/>
    <mergeCell ref="D39:L43"/>
    <mergeCell ref="D44:L44"/>
    <mergeCell ref="D45:L45"/>
    <mergeCell ref="D51:L51"/>
    <mergeCell ref="D52:L52"/>
    <mergeCell ref="D23:L23"/>
    <mergeCell ref="D24:L24"/>
    <mergeCell ref="D25:L29"/>
    <mergeCell ref="D30:L30"/>
    <mergeCell ref="D31:L31"/>
    <mergeCell ref="D37:L37"/>
    <mergeCell ref="B8:D8"/>
    <mergeCell ref="B9:L9"/>
    <mergeCell ref="B10:C10"/>
    <mergeCell ref="D11:L15"/>
    <mergeCell ref="D16:L16"/>
    <mergeCell ref="D17:L17"/>
    <mergeCell ref="B2:L2"/>
    <mergeCell ref="B3:L3"/>
    <mergeCell ref="B4:L4"/>
    <mergeCell ref="B5:L5"/>
    <mergeCell ref="B6:D6"/>
    <mergeCell ref="E6:E7"/>
    <mergeCell ref="F6:F7"/>
    <mergeCell ref="G6:I6"/>
    <mergeCell ref="J6:L8"/>
    <mergeCell ref="B7:D7"/>
  </mergeCells>
  <conditionalFormatting sqref="D62">
    <cfRule type="expression" dxfId="81" priority="3" stopIfTrue="1">
      <formula>NOT(MONTH(D62)=$B$35)</formula>
    </cfRule>
    <cfRule type="expression" dxfId="80" priority="4" stopIfTrue="1">
      <formula>MATCH(D62,(((#REF!))),0)&gt;0</formula>
    </cfRule>
  </conditionalFormatting>
  <conditionalFormatting sqref="M19 M40 M47">
    <cfRule type="expression" dxfId="79" priority="29" stopIfTrue="1">
      <formula>NOT(MONTH(M19)=$B$35)</formula>
    </cfRule>
    <cfRule type="expression" dxfId="78" priority="30" stopIfTrue="1">
      <formula>MATCH(M19,(((#REF!))),0)&gt;0</formula>
    </cfRule>
  </conditionalFormatting>
  <conditionalFormatting sqref="M12">
    <cfRule type="expression" dxfId="77" priority="25" stopIfTrue="1">
      <formula>NOT(MONTH(M12)=$B$35)</formula>
    </cfRule>
    <cfRule type="expression" dxfId="76" priority="26" stopIfTrue="1">
      <formula>MATCH(M12,(((#REF!))),0)&gt;0</formula>
    </cfRule>
  </conditionalFormatting>
  <conditionalFormatting sqref="M14">
    <cfRule type="expression" dxfId="75" priority="23" stopIfTrue="1">
      <formula>NOT(MONTH(M14)=$B$35)</formula>
    </cfRule>
    <cfRule type="expression" dxfId="74" priority="24" stopIfTrue="1">
      <formula>MATCH(M14,(((#REF!))),0)&gt;0</formula>
    </cfRule>
  </conditionalFormatting>
  <conditionalFormatting sqref="M26">
    <cfRule type="expression" dxfId="73" priority="21" stopIfTrue="1">
      <formula>NOT(MONTH(M26)=$B$35)</formula>
    </cfRule>
    <cfRule type="expression" dxfId="72" priority="22" stopIfTrue="1">
      <formula>MATCH(M26,(((#REF!))),0)&gt;0</formula>
    </cfRule>
  </conditionalFormatting>
  <conditionalFormatting sqref="M28">
    <cfRule type="expression" dxfId="71" priority="19" stopIfTrue="1">
      <formula>NOT(MONTH(M28)=$B$35)</formula>
    </cfRule>
    <cfRule type="expression" dxfId="70" priority="20" stopIfTrue="1">
      <formula>MATCH(M28,(((#REF!))),0)&gt;0</formula>
    </cfRule>
  </conditionalFormatting>
  <conditionalFormatting sqref="M42">
    <cfRule type="expression" dxfId="69" priority="17" stopIfTrue="1">
      <formula>NOT(MONTH(M42)=$B$35)</formula>
    </cfRule>
    <cfRule type="expression" dxfId="68" priority="18" stopIfTrue="1">
      <formula>MATCH(M42,(((#REF!))),0)&gt;0</formula>
    </cfRule>
  </conditionalFormatting>
  <conditionalFormatting sqref="M54">
    <cfRule type="expression" dxfId="67" priority="15" stopIfTrue="1">
      <formula>NOT(MONTH(M54)=$B$35)</formula>
    </cfRule>
    <cfRule type="expression" dxfId="66" priority="16" stopIfTrue="1">
      <formula>MATCH(M54,(((#REF!))),0)&gt;0</formula>
    </cfRule>
  </conditionalFormatting>
  <conditionalFormatting sqref="M56">
    <cfRule type="expression" dxfId="65" priority="13" stopIfTrue="1">
      <formula>NOT(MONTH(M56)=$B$35)</formula>
    </cfRule>
    <cfRule type="expression" dxfId="64" priority="14" stopIfTrue="1">
      <formula>MATCH(M56,(((#REF!))),0)&gt;0</formula>
    </cfRule>
  </conditionalFormatting>
  <conditionalFormatting sqref="L18">
    <cfRule type="expression" dxfId="63" priority="1" stopIfTrue="1">
      <formula>NOT(MONTH(L18)=$B$35)</formula>
    </cfRule>
    <cfRule type="expression" dxfId="62" priority="2" stopIfTrue="1">
      <formula>MATCH(L18,(((#REF!))),0)&gt;0</formula>
    </cfRule>
  </conditionalFormatting>
  <conditionalFormatting sqref="L48">
    <cfRule type="expression" dxfId="61" priority="7" stopIfTrue="1">
      <formula>NOT(MONTH(L48)=$B$35)</formula>
    </cfRule>
    <cfRule type="expression" dxfId="60" priority="8" stopIfTrue="1">
      <formula>MATCH(L48,(((#REF!))),0)&gt;0</formula>
    </cfRule>
  </conditionalFormatting>
  <conditionalFormatting sqref="L60">
    <cfRule type="expression" dxfId="59" priority="5" stopIfTrue="1">
      <formula>NOT(MONTH(L60)=$B$35)</formula>
    </cfRule>
    <cfRule type="expression" dxfId="58" priority="6" stopIfTrue="1">
      <formula>MATCH(L60,(((#REF!))),0)&gt;0</formula>
    </cfRule>
  </conditionalFormatting>
  <conditionalFormatting sqref="L33:M33">
    <cfRule type="expression" dxfId="57" priority="11" stopIfTrue="1">
      <formula>NOT(MONTH(L33)=$B$35)</formula>
    </cfRule>
    <cfRule type="expression" dxfId="56" priority="12" stopIfTrue="1">
      <formula>MATCH(L33,(((#REF!))),0)&gt;0</formula>
    </cfRule>
  </conditionalFormatting>
  <conditionalFormatting sqref="L35:M35">
    <cfRule type="expression" dxfId="55" priority="9" stopIfTrue="1">
      <formula>NOT(MONTH(L35)=$B$35)</formula>
    </cfRule>
    <cfRule type="expression" dxfId="54" priority="10" stopIfTrue="1">
      <formula>MATCH(L35,(((#REF!))),0)&gt;0</formula>
    </cfRule>
  </conditionalFormatting>
  <conditionalFormatting sqref="M21">
    <cfRule type="expression" dxfId="53" priority="31" stopIfTrue="1">
      <formula>NOT(MONTH(M21)=$B$35)</formula>
    </cfRule>
    <cfRule type="expression" dxfId="52" priority="32" stopIfTrue="1">
      <formula>MATCH(M21,(((#REF!))),0)&gt;0</formula>
    </cfRule>
  </conditionalFormatting>
  <conditionalFormatting sqref="M49">
    <cfRule type="expression" dxfId="51" priority="27" stopIfTrue="1">
      <formula>NOT(MONTH(M49)=$B$35)</formula>
    </cfRule>
    <cfRule type="expression" dxfId="50" priority="28" stopIfTrue="1">
      <formula>MATCH(M49,(((#REF!))),0)&gt;0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35080-89ED-42C1-A1F6-7A801D737461}">
  <sheetPr>
    <tabColor rgb="FFFFC000"/>
  </sheetPr>
  <dimension ref="B1:Q1382"/>
  <sheetViews>
    <sheetView workbookViewId="0">
      <selection activeCell="J28" sqref="J28"/>
    </sheetView>
  </sheetViews>
  <sheetFormatPr defaultRowHeight="15" x14ac:dyDescent="0.25"/>
  <cols>
    <col min="2" max="2" width="9.42578125" style="33" customWidth="1"/>
    <col min="3" max="4" width="18.85546875" style="33" customWidth="1"/>
    <col min="5" max="5" width="20.140625" style="33" bestFit="1" customWidth="1"/>
    <col min="6" max="6" width="21.140625" style="33" customWidth="1"/>
    <col min="7" max="8" width="20.140625" style="33" bestFit="1" customWidth="1"/>
    <col min="9" max="9" width="18.85546875" style="33" customWidth="1"/>
    <col min="10" max="12" width="18.85546875" style="45" customWidth="1"/>
    <col min="13" max="13" width="5" style="1" customWidth="1"/>
    <col min="14" max="14" width="13.140625" customWidth="1"/>
  </cols>
  <sheetData>
    <row r="1" spans="2:15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5" ht="23.25" x14ac:dyDescent="0.25">
      <c r="B2" s="266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314"/>
    </row>
    <row r="3" spans="2:15" ht="20.25" x14ac:dyDescent="0.25">
      <c r="B3" s="269" t="s">
        <v>1</v>
      </c>
      <c r="C3" s="270"/>
      <c r="D3" s="270"/>
      <c r="E3" s="270"/>
      <c r="F3" s="270"/>
      <c r="G3" s="270"/>
      <c r="H3" s="270"/>
      <c r="I3" s="270"/>
      <c r="J3" s="270"/>
      <c r="K3" s="270"/>
      <c r="L3" s="271"/>
      <c r="M3" s="315"/>
    </row>
    <row r="4" spans="2:15" ht="19.5" thickBot="1" x14ac:dyDescent="0.3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  <c r="M4" s="316"/>
    </row>
    <row r="5" spans="2:15" ht="24" thickBot="1" x14ac:dyDescent="0.3">
      <c r="B5" s="336" t="s">
        <v>143</v>
      </c>
      <c r="C5" s="337"/>
      <c r="D5" s="337"/>
      <c r="E5" s="337"/>
      <c r="F5" s="337"/>
      <c r="G5" s="337"/>
      <c r="H5" s="337"/>
      <c r="I5" s="337"/>
      <c r="J5" s="337"/>
      <c r="K5" s="337"/>
      <c r="L5" s="338"/>
      <c r="M5" s="314"/>
    </row>
    <row r="6" spans="2:15" ht="23.25" x14ac:dyDescent="0.25">
      <c r="B6" s="117" t="s">
        <v>113</v>
      </c>
      <c r="C6" s="118"/>
      <c r="D6" s="272"/>
      <c r="E6" s="273" t="s">
        <v>114</v>
      </c>
      <c r="F6" s="274" t="s">
        <v>115</v>
      </c>
      <c r="G6" s="275" t="s">
        <v>116</v>
      </c>
      <c r="H6" s="275"/>
      <c r="I6" s="275"/>
      <c r="J6" s="276" t="s">
        <v>117</v>
      </c>
      <c r="K6" s="277"/>
      <c r="L6" s="278"/>
      <c r="M6" s="317"/>
    </row>
    <row r="7" spans="2:15" ht="36" x14ac:dyDescent="0.25">
      <c r="B7" s="119" t="s">
        <v>4</v>
      </c>
      <c r="C7" s="120"/>
      <c r="D7" s="279"/>
      <c r="E7" s="280"/>
      <c r="F7" s="281"/>
      <c r="G7" s="282" t="s">
        <v>118</v>
      </c>
      <c r="H7" s="282" t="s">
        <v>119</v>
      </c>
      <c r="I7" s="282" t="s">
        <v>120</v>
      </c>
      <c r="J7" s="283"/>
      <c r="K7" s="284"/>
      <c r="L7" s="285"/>
      <c r="M7" s="317"/>
    </row>
    <row r="8" spans="2:15" ht="36.75" thickBot="1" x14ac:dyDescent="0.3">
      <c r="B8" s="134" t="s">
        <v>12</v>
      </c>
      <c r="C8" s="135"/>
      <c r="D8" s="318"/>
      <c r="E8" s="19" t="s">
        <v>110</v>
      </c>
      <c r="F8" s="19" t="s">
        <v>144</v>
      </c>
      <c r="G8" s="19" t="s">
        <v>145</v>
      </c>
      <c r="H8" s="19" t="s">
        <v>124</v>
      </c>
      <c r="I8" s="351" t="s">
        <v>80</v>
      </c>
      <c r="J8" s="283"/>
      <c r="K8" s="284"/>
      <c r="L8" s="285"/>
      <c r="M8" s="317"/>
    </row>
    <row r="9" spans="2:15" ht="18.75" thickBot="1" x14ac:dyDescent="0.3">
      <c r="B9" s="288" t="s">
        <v>140</v>
      </c>
      <c r="C9" s="289"/>
      <c r="D9" s="289"/>
      <c r="E9" s="289"/>
      <c r="F9" s="289"/>
      <c r="G9" s="289"/>
      <c r="H9" s="289"/>
      <c r="I9" s="289"/>
      <c r="J9" s="289"/>
      <c r="K9" s="289"/>
      <c r="L9" s="290"/>
      <c r="M9" s="319"/>
    </row>
    <row r="10" spans="2:15" ht="15.75" thickBot="1" x14ac:dyDescent="0.3">
      <c r="B10" s="320" t="s">
        <v>19</v>
      </c>
      <c r="C10" s="321"/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10" t="s">
        <v>27</v>
      </c>
      <c r="K10" s="10" t="s">
        <v>28</v>
      </c>
      <c r="L10" s="11" t="s">
        <v>127</v>
      </c>
      <c r="M10" s="322"/>
    </row>
    <row r="11" spans="2:15" x14ac:dyDescent="0.25">
      <c r="B11" s="12" t="s">
        <v>29</v>
      </c>
      <c r="C11" s="13">
        <v>45201</v>
      </c>
      <c r="D11" s="352"/>
      <c r="E11" s="353"/>
      <c r="F11" s="353"/>
      <c r="G11" s="294" t="s">
        <v>129</v>
      </c>
      <c r="H11" s="294" t="s">
        <v>129</v>
      </c>
      <c r="I11" s="14"/>
      <c r="J11" s="354" t="s">
        <v>135</v>
      </c>
      <c r="K11" s="354" t="s">
        <v>135</v>
      </c>
      <c r="L11" s="199"/>
      <c r="M11" s="326"/>
      <c r="N11" s="291" t="s">
        <v>128</v>
      </c>
      <c r="O11" s="291">
        <f>COUNTIF(D11:L71,"Fisiologia II")</f>
        <v>49</v>
      </c>
    </row>
    <row r="12" spans="2:15" x14ac:dyDescent="0.25">
      <c r="B12" s="17" t="s">
        <v>31</v>
      </c>
      <c r="C12" s="18">
        <v>45202</v>
      </c>
      <c r="D12" s="295" t="s">
        <v>128</v>
      </c>
      <c r="E12" s="296" t="s">
        <v>128</v>
      </c>
      <c r="F12" s="296" t="s">
        <v>128</v>
      </c>
      <c r="G12" s="297" t="s">
        <v>129</v>
      </c>
      <c r="H12" s="297" t="s">
        <v>129</v>
      </c>
      <c r="I12" s="19"/>
      <c r="J12" s="308" t="s">
        <v>135</v>
      </c>
      <c r="K12" s="308" t="s">
        <v>135</v>
      </c>
      <c r="L12" s="204"/>
      <c r="M12" s="326"/>
      <c r="N12" s="291" t="s">
        <v>131</v>
      </c>
      <c r="O12" s="291">
        <f>COUNTIF(D11:L71,"Patol. Gen. ed Immunol.")</f>
        <v>49</v>
      </c>
    </row>
    <row r="13" spans="2:15" x14ac:dyDescent="0.25">
      <c r="B13" s="17" t="s">
        <v>33</v>
      </c>
      <c r="C13" s="18">
        <v>45203</v>
      </c>
      <c r="D13" s="307"/>
      <c r="E13" s="298"/>
      <c r="F13" s="298"/>
      <c r="G13" s="297" t="s">
        <v>129</v>
      </c>
      <c r="H13" s="297" t="s">
        <v>129</v>
      </c>
      <c r="I13" s="298"/>
      <c r="J13" s="308" t="s">
        <v>135</v>
      </c>
      <c r="K13" s="308" t="s">
        <v>135</v>
      </c>
      <c r="L13" s="204"/>
      <c r="M13" s="326"/>
      <c r="N13" s="291" t="s">
        <v>132</v>
      </c>
      <c r="O13" s="291">
        <f>COUNTIF(D11:L71,"Biochimica Clin.")</f>
        <v>14</v>
      </c>
    </row>
    <row r="14" spans="2:15" x14ac:dyDescent="0.25">
      <c r="B14" s="17" t="s">
        <v>35</v>
      </c>
      <c r="C14" s="18">
        <v>45204</v>
      </c>
      <c r="D14" s="295" t="s">
        <v>128</v>
      </c>
      <c r="E14" s="296" t="s">
        <v>128</v>
      </c>
      <c r="F14" s="296" t="s">
        <v>128</v>
      </c>
      <c r="G14" s="297" t="s">
        <v>129</v>
      </c>
      <c r="H14" s="297" t="s">
        <v>129</v>
      </c>
      <c r="I14" s="19"/>
      <c r="J14" s="308" t="s">
        <v>135</v>
      </c>
      <c r="K14" s="308" t="s">
        <v>135</v>
      </c>
      <c r="L14" s="204"/>
      <c r="M14" s="326"/>
      <c r="N14" s="291" t="s">
        <v>133</v>
      </c>
      <c r="O14" s="291">
        <f>COUNTIF(D11:L71,"Patologia Clin.")</f>
        <v>14</v>
      </c>
    </row>
    <row r="15" spans="2:15" x14ac:dyDescent="0.25">
      <c r="B15" s="17" t="s">
        <v>37</v>
      </c>
      <c r="C15" s="18">
        <v>45205</v>
      </c>
      <c r="D15" s="295" t="s">
        <v>128</v>
      </c>
      <c r="E15" s="296" t="s">
        <v>128</v>
      </c>
      <c r="F15" s="296" t="s">
        <v>128</v>
      </c>
      <c r="G15" s="297" t="s">
        <v>129</v>
      </c>
      <c r="H15" s="297" t="s">
        <v>129</v>
      </c>
      <c r="I15" s="19"/>
      <c r="J15" s="308" t="s">
        <v>135</v>
      </c>
      <c r="K15" s="308" t="s">
        <v>135</v>
      </c>
      <c r="L15" s="299"/>
      <c r="M15" s="333"/>
      <c r="N15" s="291" t="s">
        <v>134</v>
      </c>
      <c r="O15" s="291">
        <f>COUNTIF(D11:L71,"Microbiologia Clin.")</f>
        <v>14</v>
      </c>
    </row>
    <row r="16" spans="2:15" x14ac:dyDescent="0.25">
      <c r="B16" s="20" t="s">
        <v>39</v>
      </c>
      <c r="C16" s="21">
        <v>45206</v>
      </c>
      <c r="D16" s="300"/>
      <c r="E16" s="301"/>
      <c r="F16" s="301"/>
      <c r="G16" s="301"/>
      <c r="H16" s="301"/>
      <c r="I16" s="301"/>
      <c r="J16" s="301"/>
      <c r="K16" s="301"/>
      <c r="L16" s="302"/>
      <c r="M16"/>
    </row>
    <row r="17" spans="2:13" x14ac:dyDescent="0.25">
      <c r="B17" s="20" t="s">
        <v>40</v>
      </c>
      <c r="C17" s="21">
        <v>45207</v>
      </c>
      <c r="D17" s="300"/>
      <c r="E17" s="301"/>
      <c r="F17" s="301"/>
      <c r="G17" s="301"/>
      <c r="H17" s="301"/>
      <c r="I17" s="301"/>
      <c r="J17" s="301"/>
      <c r="K17" s="301"/>
      <c r="L17" s="302"/>
      <c r="M17"/>
    </row>
    <row r="18" spans="2:13" x14ac:dyDescent="0.25">
      <c r="B18" s="17" t="s">
        <v>29</v>
      </c>
      <c r="C18" s="18">
        <v>45208</v>
      </c>
      <c r="D18" s="303" t="s">
        <v>69</v>
      </c>
      <c r="E18" s="304"/>
      <c r="F18" s="304"/>
      <c r="G18" s="304"/>
      <c r="H18" s="304"/>
      <c r="I18" s="304"/>
      <c r="J18" s="304"/>
      <c r="K18" s="304"/>
      <c r="L18" s="305"/>
      <c r="M18" s="326"/>
    </row>
    <row r="19" spans="2:13" x14ac:dyDescent="0.25">
      <c r="B19" s="17" t="s">
        <v>31</v>
      </c>
      <c r="C19" s="18">
        <v>45209</v>
      </c>
      <c r="D19" s="303"/>
      <c r="E19" s="304"/>
      <c r="F19" s="304"/>
      <c r="G19" s="304"/>
      <c r="H19" s="304"/>
      <c r="I19" s="304"/>
      <c r="J19" s="304"/>
      <c r="K19" s="304"/>
      <c r="L19" s="305"/>
      <c r="M19" s="326"/>
    </row>
    <row r="20" spans="2:13" x14ac:dyDescent="0.25">
      <c r="B20" s="17" t="s">
        <v>33</v>
      </c>
      <c r="C20" s="18">
        <v>45210</v>
      </c>
      <c r="D20" s="303"/>
      <c r="E20" s="304"/>
      <c r="F20" s="304"/>
      <c r="G20" s="304"/>
      <c r="H20" s="304"/>
      <c r="I20" s="304"/>
      <c r="J20" s="304"/>
      <c r="K20" s="304"/>
      <c r="L20" s="305"/>
      <c r="M20" s="326"/>
    </row>
    <row r="21" spans="2:13" x14ac:dyDescent="0.25">
      <c r="B21" s="17" t="s">
        <v>35</v>
      </c>
      <c r="C21" s="18">
        <v>45211</v>
      </c>
      <c r="D21" s="303"/>
      <c r="E21" s="304"/>
      <c r="F21" s="304"/>
      <c r="G21" s="304"/>
      <c r="H21" s="304"/>
      <c r="I21" s="304"/>
      <c r="J21" s="304"/>
      <c r="K21" s="304"/>
      <c r="L21" s="305"/>
      <c r="M21" s="326"/>
    </row>
    <row r="22" spans="2:13" x14ac:dyDescent="0.25">
      <c r="B22" s="17" t="s">
        <v>37</v>
      </c>
      <c r="C22" s="18">
        <v>45212</v>
      </c>
      <c r="D22" s="303"/>
      <c r="E22" s="304"/>
      <c r="F22" s="304"/>
      <c r="G22" s="304"/>
      <c r="H22" s="304"/>
      <c r="I22" s="304"/>
      <c r="J22" s="304"/>
      <c r="K22" s="304"/>
      <c r="L22" s="305"/>
      <c r="M22" s="333"/>
    </row>
    <row r="23" spans="2:13" x14ac:dyDescent="0.25">
      <c r="B23" s="20" t="s">
        <v>39</v>
      </c>
      <c r="C23" s="21">
        <v>45213</v>
      </c>
      <c r="D23" s="300"/>
      <c r="E23" s="301"/>
      <c r="F23" s="301"/>
      <c r="G23" s="301"/>
      <c r="H23" s="301"/>
      <c r="I23" s="301"/>
      <c r="J23" s="301"/>
      <c r="K23" s="301"/>
      <c r="L23" s="302"/>
      <c r="M23"/>
    </row>
    <row r="24" spans="2:13" x14ac:dyDescent="0.25">
      <c r="B24" s="20" t="s">
        <v>40</v>
      </c>
      <c r="C24" s="21">
        <v>45214</v>
      </c>
      <c r="D24" s="300"/>
      <c r="E24" s="301"/>
      <c r="F24" s="301"/>
      <c r="G24" s="301"/>
      <c r="H24" s="301"/>
      <c r="I24" s="301"/>
      <c r="J24" s="301"/>
      <c r="K24" s="301"/>
      <c r="L24" s="302"/>
      <c r="M24"/>
    </row>
    <row r="25" spans="2:13" x14ac:dyDescent="0.25">
      <c r="B25" s="22" t="s">
        <v>29</v>
      </c>
      <c r="C25" s="18">
        <v>45215</v>
      </c>
      <c r="D25" s="295" t="s">
        <v>128</v>
      </c>
      <c r="E25" s="296" t="s">
        <v>128</v>
      </c>
      <c r="F25" s="296" t="s">
        <v>128</v>
      </c>
      <c r="G25" s="297" t="s">
        <v>129</v>
      </c>
      <c r="H25" s="297" t="s">
        <v>129</v>
      </c>
      <c r="I25" s="19"/>
      <c r="J25" s="308" t="s">
        <v>135</v>
      </c>
      <c r="K25" s="308" t="s">
        <v>135</v>
      </c>
      <c r="L25" s="204"/>
      <c r="M25" s="326"/>
    </row>
    <row r="26" spans="2:13" x14ac:dyDescent="0.25">
      <c r="B26" s="17" t="s">
        <v>31</v>
      </c>
      <c r="C26" s="18">
        <v>45216</v>
      </c>
      <c r="D26" s="295" t="s">
        <v>128</v>
      </c>
      <c r="E26" s="296" t="s">
        <v>128</v>
      </c>
      <c r="F26" s="296" t="s">
        <v>128</v>
      </c>
      <c r="G26" s="297" t="s">
        <v>129</v>
      </c>
      <c r="H26" s="297" t="s">
        <v>129</v>
      </c>
      <c r="I26" s="19"/>
      <c r="J26" s="308" t="s">
        <v>135</v>
      </c>
      <c r="K26" s="308" t="s">
        <v>135</v>
      </c>
      <c r="L26" s="204"/>
      <c r="M26" s="326"/>
    </row>
    <row r="27" spans="2:13" x14ac:dyDescent="0.25">
      <c r="B27" s="17" t="s">
        <v>33</v>
      </c>
      <c r="C27" s="18">
        <v>45217</v>
      </c>
      <c r="D27" s="295" t="s">
        <v>128</v>
      </c>
      <c r="E27" s="296" t="s">
        <v>128</v>
      </c>
      <c r="F27" s="297" t="s">
        <v>129</v>
      </c>
      <c r="G27" s="297" t="s">
        <v>129</v>
      </c>
      <c r="H27" s="297" t="s">
        <v>129</v>
      </c>
      <c r="I27" s="298"/>
      <c r="J27" s="205" t="s">
        <v>130</v>
      </c>
      <c r="K27" s="205" t="s">
        <v>130</v>
      </c>
      <c r="L27" s="204"/>
      <c r="M27" s="326"/>
    </row>
    <row r="28" spans="2:13" x14ac:dyDescent="0.25">
      <c r="B28" s="17" t="s">
        <v>35</v>
      </c>
      <c r="C28" s="18">
        <v>45218</v>
      </c>
      <c r="D28" s="307"/>
      <c r="E28" s="298"/>
      <c r="F28" s="297" t="s">
        <v>129</v>
      </c>
      <c r="G28" s="297" t="s">
        <v>129</v>
      </c>
      <c r="H28" s="297" t="s">
        <v>129</v>
      </c>
      <c r="I28" s="19"/>
      <c r="J28" s="205" t="s">
        <v>130</v>
      </c>
      <c r="K28" s="205" t="s">
        <v>130</v>
      </c>
      <c r="L28" s="204"/>
      <c r="M28" s="326"/>
    </row>
    <row r="29" spans="2:13" x14ac:dyDescent="0.25">
      <c r="B29" s="17" t="s">
        <v>37</v>
      </c>
      <c r="C29" s="18">
        <v>45219</v>
      </c>
      <c r="D29" s="307"/>
      <c r="E29" s="298"/>
      <c r="F29" s="297" t="s">
        <v>129</v>
      </c>
      <c r="G29" s="297" t="s">
        <v>129</v>
      </c>
      <c r="H29" s="297" t="s">
        <v>129</v>
      </c>
      <c r="I29" s="19"/>
      <c r="J29" s="205" t="s">
        <v>130</v>
      </c>
      <c r="K29" s="205" t="s">
        <v>130</v>
      </c>
      <c r="L29" s="299"/>
      <c r="M29" s="333"/>
    </row>
    <row r="30" spans="2:13" x14ac:dyDescent="0.25">
      <c r="B30" s="20" t="s">
        <v>39</v>
      </c>
      <c r="C30" s="21">
        <v>45220</v>
      </c>
      <c r="D30" s="300"/>
      <c r="E30" s="301"/>
      <c r="F30" s="301"/>
      <c r="G30" s="301"/>
      <c r="H30" s="301"/>
      <c r="I30" s="301"/>
      <c r="J30" s="301"/>
      <c r="K30" s="301"/>
      <c r="L30" s="302"/>
      <c r="M30"/>
    </row>
    <row r="31" spans="2:13" x14ac:dyDescent="0.25">
      <c r="B31" s="20" t="s">
        <v>40</v>
      </c>
      <c r="C31" s="21">
        <v>45221</v>
      </c>
      <c r="D31" s="300"/>
      <c r="E31" s="301"/>
      <c r="F31" s="301"/>
      <c r="G31" s="301"/>
      <c r="H31" s="301"/>
      <c r="I31" s="301"/>
      <c r="J31" s="301"/>
      <c r="K31" s="301"/>
      <c r="L31" s="302"/>
      <c r="M31"/>
    </row>
    <row r="32" spans="2:13" x14ac:dyDescent="0.25">
      <c r="B32" s="17" t="s">
        <v>29</v>
      </c>
      <c r="C32" s="18">
        <v>45222</v>
      </c>
      <c r="D32" s="303" t="s">
        <v>69</v>
      </c>
      <c r="E32" s="304"/>
      <c r="F32" s="304"/>
      <c r="G32" s="304"/>
      <c r="H32" s="304"/>
      <c r="I32" s="304"/>
      <c r="J32" s="304"/>
      <c r="K32" s="304"/>
      <c r="L32" s="305"/>
      <c r="M32" s="326"/>
    </row>
    <row r="33" spans="2:13" x14ac:dyDescent="0.25">
      <c r="B33" s="17" t="s">
        <v>31</v>
      </c>
      <c r="C33" s="18">
        <v>45223</v>
      </c>
      <c r="D33" s="303"/>
      <c r="E33" s="304"/>
      <c r="F33" s="304"/>
      <c r="G33" s="304"/>
      <c r="H33" s="304"/>
      <c r="I33" s="304"/>
      <c r="J33" s="304"/>
      <c r="K33" s="304"/>
      <c r="L33" s="305"/>
      <c r="M33" s="326"/>
    </row>
    <row r="34" spans="2:13" x14ac:dyDescent="0.25">
      <c r="B34" s="17" t="s">
        <v>33</v>
      </c>
      <c r="C34" s="18">
        <v>45224</v>
      </c>
      <c r="D34" s="303"/>
      <c r="E34" s="304"/>
      <c r="F34" s="304"/>
      <c r="G34" s="304"/>
      <c r="H34" s="304"/>
      <c r="I34" s="304"/>
      <c r="J34" s="304"/>
      <c r="K34" s="304"/>
      <c r="L34" s="305"/>
      <c r="M34" s="326"/>
    </row>
    <row r="35" spans="2:13" x14ac:dyDescent="0.25">
      <c r="B35" s="17" t="s">
        <v>35</v>
      </c>
      <c r="C35" s="18">
        <v>45225</v>
      </c>
      <c r="D35" s="303"/>
      <c r="E35" s="304"/>
      <c r="F35" s="304"/>
      <c r="G35" s="304"/>
      <c r="H35" s="304"/>
      <c r="I35" s="304"/>
      <c r="J35" s="304"/>
      <c r="K35" s="304"/>
      <c r="L35" s="305"/>
      <c r="M35" s="326"/>
    </row>
    <row r="36" spans="2:13" x14ac:dyDescent="0.25">
      <c r="B36" s="17" t="s">
        <v>37</v>
      </c>
      <c r="C36" s="18">
        <v>45226</v>
      </c>
      <c r="D36" s="303"/>
      <c r="E36" s="304"/>
      <c r="F36" s="304"/>
      <c r="G36" s="304"/>
      <c r="H36" s="304"/>
      <c r="I36" s="304"/>
      <c r="J36" s="304"/>
      <c r="K36" s="304"/>
      <c r="L36" s="305"/>
      <c r="M36" s="333"/>
    </row>
    <row r="37" spans="2:13" x14ac:dyDescent="0.25">
      <c r="B37" s="20" t="s">
        <v>39</v>
      </c>
      <c r="C37" s="21">
        <v>45227</v>
      </c>
      <c r="D37" s="300"/>
      <c r="E37" s="301"/>
      <c r="F37" s="301"/>
      <c r="G37" s="301"/>
      <c r="H37" s="301"/>
      <c r="I37" s="301"/>
      <c r="J37" s="301"/>
      <c r="K37" s="301"/>
      <c r="L37" s="302"/>
      <c r="M37"/>
    </row>
    <row r="38" spans="2:13" x14ac:dyDescent="0.25">
      <c r="B38" s="20" t="s">
        <v>40</v>
      </c>
      <c r="C38" s="21">
        <v>45228</v>
      </c>
      <c r="D38" s="300"/>
      <c r="E38" s="301"/>
      <c r="F38" s="301"/>
      <c r="G38" s="301"/>
      <c r="H38" s="301"/>
      <c r="I38" s="301"/>
      <c r="J38" s="301"/>
      <c r="K38" s="301"/>
      <c r="L38" s="302"/>
      <c r="M38"/>
    </row>
    <row r="39" spans="2:13" x14ac:dyDescent="0.25">
      <c r="B39" s="17" t="s">
        <v>29</v>
      </c>
      <c r="C39" s="18">
        <v>45229</v>
      </c>
      <c r="D39" s="295" t="s">
        <v>128</v>
      </c>
      <c r="E39" s="296" t="s">
        <v>128</v>
      </c>
      <c r="F39" s="297" t="s">
        <v>129</v>
      </c>
      <c r="G39" s="297" t="s">
        <v>129</v>
      </c>
      <c r="H39" s="297" t="s">
        <v>129</v>
      </c>
      <c r="I39" s="19"/>
      <c r="J39" s="205" t="s">
        <v>130</v>
      </c>
      <c r="K39" s="205" t="s">
        <v>130</v>
      </c>
      <c r="L39" s="306"/>
      <c r="M39" s="326"/>
    </row>
    <row r="40" spans="2:13" x14ac:dyDescent="0.25">
      <c r="B40" s="17" t="s">
        <v>31</v>
      </c>
      <c r="C40" s="18">
        <v>45230</v>
      </c>
      <c r="D40" s="295" t="s">
        <v>128</v>
      </c>
      <c r="E40" s="296" t="s">
        <v>128</v>
      </c>
      <c r="F40" s="297" t="s">
        <v>129</v>
      </c>
      <c r="G40" s="297" t="s">
        <v>129</v>
      </c>
      <c r="H40" s="297" t="s">
        <v>129</v>
      </c>
      <c r="I40" s="298"/>
      <c r="J40" s="205" t="s">
        <v>130</v>
      </c>
      <c r="K40" s="205" t="s">
        <v>130</v>
      </c>
      <c r="L40" s="306"/>
      <c r="M40" s="326"/>
    </row>
    <row r="41" spans="2:13" x14ac:dyDescent="0.25">
      <c r="B41" s="20" t="s">
        <v>33</v>
      </c>
      <c r="C41" s="21">
        <v>45231</v>
      </c>
      <c r="D41" s="300"/>
      <c r="E41" s="301"/>
      <c r="F41" s="301"/>
      <c r="G41" s="301"/>
      <c r="H41" s="301"/>
      <c r="I41" s="301"/>
      <c r="J41" s="301"/>
      <c r="K41" s="301"/>
      <c r="L41" s="302"/>
      <c r="M41" s="326"/>
    </row>
    <row r="42" spans="2:13" x14ac:dyDescent="0.25">
      <c r="B42" s="17" t="s">
        <v>35</v>
      </c>
      <c r="C42" s="18">
        <v>45232</v>
      </c>
      <c r="D42" s="295" t="s">
        <v>128</v>
      </c>
      <c r="E42" s="296" t="s">
        <v>128</v>
      </c>
      <c r="F42" s="297" t="s">
        <v>129</v>
      </c>
      <c r="G42" s="297" t="s">
        <v>129</v>
      </c>
      <c r="H42" s="297" t="s">
        <v>129</v>
      </c>
      <c r="I42" s="19"/>
      <c r="J42" s="205" t="s">
        <v>130</v>
      </c>
      <c r="K42" s="205" t="s">
        <v>130</v>
      </c>
      <c r="L42" s="204"/>
      <c r="M42" s="326"/>
    </row>
    <row r="43" spans="2:13" x14ac:dyDescent="0.25">
      <c r="B43" s="17" t="s">
        <v>37</v>
      </c>
      <c r="C43" s="18">
        <v>45233</v>
      </c>
      <c r="D43" s="295" t="s">
        <v>128</v>
      </c>
      <c r="E43" s="296" t="s">
        <v>128</v>
      </c>
      <c r="F43" s="297" t="s">
        <v>129</v>
      </c>
      <c r="G43" s="297" t="s">
        <v>129</v>
      </c>
      <c r="H43" s="297" t="s">
        <v>129</v>
      </c>
      <c r="I43" s="298"/>
      <c r="J43" s="205" t="s">
        <v>130</v>
      </c>
      <c r="K43" s="205" t="s">
        <v>130</v>
      </c>
      <c r="L43" s="299"/>
      <c r="M43" s="333"/>
    </row>
    <row r="44" spans="2:13" x14ac:dyDescent="0.25">
      <c r="B44" s="20" t="s">
        <v>39</v>
      </c>
      <c r="C44" s="21">
        <v>45234</v>
      </c>
      <c r="D44" s="300"/>
      <c r="E44" s="301"/>
      <c r="F44" s="301"/>
      <c r="G44" s="301"/>
      <c r="H44" s="301"/>
      <c r="I44" s="301"/>
      <c r="J44" s="301"/>
      <c r="K44" s="301"/>
      <c r="L44" s="302"/>
      <c r="M44"/>
    </row>
    <row r="45" spans="2:13" x14ac:dyDescent="0.25">
      <c r="B45" s="20" t="s">
        <v>40</v>
      </c>
      <c r="C45" s="21">
        <v>45235</v>
      </c>
      <c r="D45" s="300"/>
      <c r="E45" s="301"/>
      <c r="F45" s="301"/>
      <c r="G45" s="301"/>
      <c r="H45" s="301"/>
      <c r="I45" s="301"/>
      <c r="J45" s="301"/>
      <c r="K45" s="301"/>
      <c r="L45" s="302"/>
      <c r="M45"/>
    </row>
    <row r="46" spans="2:13" x14ac:dyDescent="0.25">
      <c r="B46" s="17" t="s">
        <v>29</v>
      </c>
      <c r="C46" s="18">
        <v>45236</v>
      </c>
      <c r="D46" s="303" t="s">
        <v>69</v>
      </c>
      <c r="E46" s="304"/>
      <c r="F46" s="304"/>
      <c r="G46" s="304"/>
      <c r="H46" s="304"/>
      <c r="I46" s="304"/>
      <c r="J46" s="304"/>
      <c r="K46" s="304"/>
      <c r="L46" s="305"/>
      <c r="M46" s="326"/>
    </row>
    <row r="47" spans="2:13" x14ac:dyDescent="0.25">
      <c r="B47" s="17" t="s">
        <v>31</v>
      </c>
      <c r="C47" s="18">
        <v>45237</v>
      </c>
      <c r="D47" s="303"/>
      <c r="E47" s="304"/>
      <c r="F47" s="304"/>
      <c r="G47" s="304"/>
      <c r="H47" s="304"/>
      <c r="I47" s="304"/>
      <c r="J47" s="304"/>
      <c r="K47" s="304"/>
      <c r="L47" s="305"/>
      <c r="M47" s="326"/>
    </row>
    <row r="48" spans="2:13" x14ac:dyDescent="0.25">
      <c r="B48" s="17" t="s">
        <v>33</v>
      </c>
      <c r="C48" s="18">
        <v>45238</v>
      </c>
      <c r="D48" s="303"/>
      <c r="E48" s="304"/>
      <c r="F48" s="304"/>
      <c r="G48" s="304"/>
      <c r="H48" s="304"/>
      <c r="I48" s="304"/>
      <c r="J48" s="304"/>
      <c r="K48" s="304"/>
      <c r="L48" s="305"/>
      <c r="M48" s="326"/>
    </row>
    <row r="49" spans="2:17" x14ac:dyDescent="0.25">
      <c r="B49" s="17" t="s">
        <v>35</v>
      </c>
      <c r="C49" s="18">
        <v>45239</v>
      </c>
      <c r="D49" s="303"/>
      <c r="E49" s="304"/>
      <c r="F49" s="304"/>
      <c r="G49" s="304"/>
      <c r="H49" s="304"/>
      <c r="I49" s="304"/>
      <c r="J49" s="304"/>
      <c r="K49" s="304"/>
      <c r="L49" s="305"/>
      <c r="M49" s="326"/>
    </row>
    <row r="50" spans="2:17" x14ac:dyDescent="0.25">
      <c r="B50" s="17" t="s">
        <v>37</v>
      </c>
      <c r="C50" s="18">
        <v>45240</v>
      </c>
      <c r="D50" s="303"/>
      <c r="E50" s="304"/>
      <c r="F50" s="304"/>
      <c r="G50" s="304"/>
      <c r="H50" s="304"/>
      <c r="I50" s="304"/>
      <c r="J50" s="304"/>
      <c r="K50" s="304"/>
      <c r="L50" s="305"/>
      <c r="M50" s="333"/>
    </row>
    <row r="51" spans="2:17" x14ac:dyDescent="0.25">
      <c r="B51" s="20" t="s">
        <v>39</v>
      </c>
      <c r="C51" s="21">
        <v>45241</v>
      </c>
      <c r="D51" s="300"/>
      <c r="E51" s="301"/>
      <c r="F51" s="301"/>
      <c r="G51" s="301"/>
      <c r="H51" s="301"/>
      <c r="I51" s="301"/>
      <c r="J51" s="301"/>
      <c r="K51" s="301"/>
      <c r="L51" s="302"/>
      <c r="M51"/>
    </row>
    <row r="52" spans="2:17" x14ac:dyDescent="0.25">
      <c r="B52" s="20" t="s">
        <v>40</v>
      </c>
      <c r="C52" s="21">
        <v>45242</v>
      </c>
      <c r="D52" s="300"/>
      <c r="E52" s="301"/>
      <c r="F52" s="301"/>
      <c r="G52" s="301"/>
      <c r="H52" s="301"/>
      <c r="I52" s="301"/>
      <c r="J52" s="301"/>
      <c r="K52" s="301"/>
      <c r="L52" s="302"/>
      <c r="M52"/>
    </row>
    <row r="53" spans="2:17" x14ac:dyDescent="0.25">
      <c r="B53" s="17" t="s">
        <v>29</v>
      </c>
      <c r="C53" s="18">
        <v>45243</v>
      </c>
      <c r="D53" s="295" t="s">
        <v>128</v>
      </c>
      <c r="E53" s="296" t="s">
        <v>128</v>
      </c>
      <c r="F53" s="296" t="s">
        <v>128</v>
      </c>
      <c r="G53" s="297" t="s">
        <v>129</v>
      </c>
      <c r="H53" s="297" t="s">
        <v>129</v>
      </c>
      <c r="I53" s="19"/>
      <c r="J53" s="66" t="s">
        <v>133</v>
      </c>
      <c r="K53" s="66" t="s">
        <v>133</v>
      </c>
      <c r="L53" s="204"/>
      <c r="M53" s="326"/>
    </row>
    <row r="54" spans="2:17" x14ac:dyDescent="0.25">
      <c r="B54" s="17" t="s">
        <v>31</v>
      </c>
      <c r="C54" s="18">
        <v>45244</v>
      </c>
      <c r="D54" s="295" t="s">
        <v>128</v>
      </c>
      <c r="E54" s="296" t="s">
        <v>128</v>
      </c>
      <c r="F54" s="296" t="s">
        <v>128</v>
      </c>
      <c r="G54" s="297" t="s">
        <v>129</v>
      </c>
      <c r="H54" s="297" t="s">
        <v>129</v>
      </c>
      <c r="I54" s="19"/>
      <c r="J54" s="66" t="s">
        <v>133</v>
      </c>
      <c r="K54" s="66" t="s">
        <v>133</v>
      </c>
      <c r="L54" s="204"/>
      <c r="M54" s="326"/>
    </row>
    <row r="55" spans="2:17" x14ac:dyDescent="0.25">
      <c r="B55" s="17" t="s">
        <v>33</v>
      </c>
      <c r="C55" s="18">
        <v>45245</v>
      </c>
      <c r="D55" s="295" t="s">
        <v>128</v>
      </c>
      <c r="E55" s="296" t="s">
        <v>128</v>
      </c>
      <c r="F55" s="296" t="s">
        <v>128</v>
      </c>
      <c r="G55" s="297" t="s">
        <v>129</v>
      </c>
      <c r="H55" s="297" t="s">
        <v>129</v>
      </c>
      <c r="I55" s="298"/>
      <c r="J55" s="66" t="s">
        <v>133</v>
      </c>
      <c r="K55" s="66" t="s">
        <v>133</v>
      </c>
      <c r="L55" s="204"/>
      <c r="M55" s="326"/>
    </row>
    <row r="56" spans="2:17" x14ac:dyDescent="0.25">
      <c r="B56" s="17" t="s">
        <v>35</v>
      </c>
      <c r="C56" s="18">
        <v>45246</v>
      </c>
      <c r="D56" s="307"/>
      <c r="E56" s="298"/>
      <c r="F56" s="298"/>
      <c r="G56" s="297" t="s">
        <v>129</v>
      </c>
      <c r="H56" s="297" t="s">
        <v>129</v>
      </c>
      <c r="I56" s="19"/>
      <c r="J56" s="355" t="s">
        <v>133</v>
      </c>
      <c r="K56" s="355" t="s">
        <v>133</v>
      </c>
      <c r="L56" s="309"/>
      <c r="M56" s="326"/>
    </row>
    <row r="57" spans="2:17" x14ac:dyDescent="0.25">
      <c r="B57" s="17" t="s">
        <v>37</v>
      </c>
      <c r="C57" s="18">
        <v>45247</v>
      </c>
      <c r="D57" s="295" t="s">
        <v>128</v>
      </c>
      <c r="E57" s="296" t="s">
        <v>128</v>
      </c>
      <c r="F57" s="296" t="s">
        <v>128</v>
      </c>
      <c r="G57" s="297" t="s">
        <v>129</v>
      </c>
      <c r="H57" s="297" t="s">
        <v>129</v>
      </c>
      <c r="I57" s="19"/>
      <c r="J57" s="355" t="s">
        <v>133</v>
      </c>
      <c r="K57" s="355" t="s">
        <v>133</v>
      </c>
      <c r="L57" s="309"/>
      <c r="M57" s="333"/>
    </row>
    <row r="58" spans="2:17" x14ac:dyDescent="0.25">
      <c r="B58" s="20" t="s">
        <v>39</v>
      </c>
      <c r="C58" s="21">
        <v>45248</v>
      </c>
      <c r="D58" s="300"/>
      <c r="E58" s="301"/>
      <c r="F58" s="301"/>
      <c r="G58" s="301"/>
      <c r="H58" s="301"/>
      <c r="I58" s="301"/>
      <c r="J58" s="301"/>
      <c r="K58" s="301"/>
      <c r="L58" s="302"/>
      <c r="M58"/>
    </row>
    <row r="59" spans="2:17" x14ac:dyDescent="0.25">
      <c r="B59" s="20" t="s">
        <v>40</v>
      </c>
      <c r="C59" s="21">
        <v>45249</v>
      </c>
      <c r="D59" s="300"/>
      <c r="E59" s="301"/>
      <c r="F59" s="301"/>
      <c r="G59" s="301"/>
      <c r="H59" s="301"/>
      <c r="I59" s="301"/>
      <c r="J59" s="301"/>
      <c r="K59" s="301"/>
      <c r="L59" s="302"/>
      <c r="M59"/>
    </row>
    <row r="60" spans="2:17" x14ac:dyDescent="0.25">
      <c r="B60" s="17" t="s">
        <v>29</v>
      </c>
      <c r="C60" s="18">
        <v>45250</v>
      </c>
      <c r="D60" s="303" t="s">
        <v>69</v>
      </c>
      <c r="E60" s="304"/>
      <c r="F60" s="304"/>
      <c r="G60" s="304"/>
      <c r="H60" s="304"/>
      <c r="I60" s="304"/>
      <c r="J60" s="304"/>
      <c r="K60" s="304"/>
      <c r="L60" s="305"/>
      <c r="N60" s="15"/>
      <c r="O60" s="15"/>
      <c r="P60" s="15"/>
      <c r="Q60" s="15"/>
    </row>
    <row r="61" spans="2:17" x14ac:dyDescent="0.25">
      <c r="B61" s="17" t="s">
        <v>31</v>
      </c>
      <c r="C61" s="18">
        <v>45251</v>
      </c>
      <c r="D61" s="303"/>
      <c r="E61" s="304"/>
      <c r="F61" s="304"/>
      <c r="G61" s="304"/>
      <c r="H61" s="304"/>
      <c r="I61" s="304"/>
      <c r="J61" s="304"/>
      <c r="K61" s="304"/>
      <c r="L61" s="305"/>
      <c r="N61" s="15"/>
      <c r="O61" s="15"/>
      <c r="P61" s="15"/>
      <c r="Q61" s="15"/>
    </row>
    <row r="62" spans="2:17" x14ac:dyDescent="0.25">
      <c r="B62" s="22" t="s">
        <v>33</v>
      </c>
      <c r="C62" s="18">
        <v>45252</v>
      </c>
      <c r="D62" s="303"/>
      <c r="E62" s="304"/>
      <c r="F62" s="304"/>
      <c r="G62" s="304"/>
      <c r="H62" s="304"/>
      <c r="I62" s="304"/>
      <c r="J62" s="304"/>
      <c r="K62" s="304"/>
      <c r="L62" s="305"/>
      <c r="N62" s="15"/>
      <c r="O62" s="15"/>
      <c r="P62" s="15"/>
      <c r="Q62" s="15"/>
    </row>
    <row r="63" spans="2:17" x14ac:dyDescent="0.25">
      <c r="B63" s="17" t="s">
        <v>35</v>
      </c>
      <c r="C63" s="18">
        <v>45253</v>
      </c>
      <c r="D63" s="303"/>
      <c r="E63" s="304"/>
      <c r="F63" s="304"/>
      <c r="G63" s="304"/>
      <c r="H63" s="304"/>
      <c r="I63" s="304"/>
      <c r="J63" s="304"/>
      <c r="K63" s="304"/>
      <c r="L63" s="305"/>
      <c r="N63" s="15"/>
      <c r="O63" s="15"/>
      <c r="P63" s="15"/>
      <c r="Q63" s="15"/>
    </row>
    <row r="64" spans="2:17" x14ac:dyDescent="0.25">
      <c r="B64" s="17" t="s">
        <v>37</v>
      </c>
      <c r="C64" s="18">
        <v>45254</v>
      </c>
      <c r="D64" s="303"/>
      <c r="E64" s="304"/>
      <c r="F64" s="304"/>
      <c r="G64" s="304"/>
      <c r="H64" s="304"/>
      <c r="I64" s="304"/>
      <c r="J64" s="304"/>
      <c r="K64" s="304"/>
      <c r="L64" s="305"/>
      <c r="N64" s="15"/>
      <c r="O64" s="15"/>
      <c r="P64" s="15"/>
      <c r="Q64" s="15"/>
    </row>
    <row r="65" spans="2:17" x14ac:dyDescent="0.25">
      <c r="B65" s="20" t="s">
        <v>39</v>
      </c>
      <c r="C65" s="21">
        <v>45255</v>
      </c>
      <c r="D65" s="300"/>
      <c r="E65" s="301"/>
      <c r="F65" s="301"/>
      <c r="G65" s="301"/>
      <c r="H65" s="301"/>
      <c r="I65" s="301"/>
      <c r="J65" s="301"/>
      <c r="K65" s="301"/>
      <c r="L65" s="302"/>
      <c r="N65" s="15"/>
      <c r="O65" s="15"/>
      <c r="P65" s="15"/>
      <c r="Q65" s="15"/>
    </row>
    <row r="66" spans="2:17" x14ac:dyDescent="0.25">
      <c r="B66" s="20" t="s">
        <v>40</v>
      </c>
      <c r="C66" s="21">
        <v>45256</v>
      </c>
      <c r="D66" s="300"/>
      <c r="E66" s="301"/>
      <c r="F66" s="301"/>
      <c r="G66" s="301"/>
      <c r="H66" s="301"/>
      <c r="I66" s="301"/>
      <c r="J66" s="301"/>
      <c r="K66" s="301"/>
      <c r="L66" s="302"/>
      <c r="N66" s="15"/>
      <c r="O66" s="15"/>
      <c r="P66" s="15"/>
      <c r="Q66" s="15"/>
    </row>
    <row r="67" spans="2:17" x14ac:dyDescent="0.25">
      <c r="B67" s="22" t="s">
        <v>29</v>
      </c>
      <c r="C67" s="18">
        <v>45257</v>
      </c>
      <c r="D67" s="295" t="s">
        <v>128</v>
      </c>
      <c r="E67" s="296" t="s">
        <v>128</v>
      </c>
      <c r="F67" s="296" t="s">
        <v>128</v>
      </c>
      <c r="G67" s="297" t="s">
        <v>129</v>
      </c>
      <c r="H67" s="297" t="s">
        <v>129</v>
      </c>
      <c r="I67" s="19"/>
      <c r="J67" s="355" t="s">
        <v>133</v>
      </c>
      <c r="K67" s="355" t="s">
        <v>133</v>
      </c>
      <c r="L67" s="204"/>
      <c r="N67" s="15"/>
      <c r="O67" s="15"/>
      <c r="P67" s="15"/>
      <c r="Q67" s="15"/>
    </row>
    <row r="68" spans="2:17" x14ac:dyDescent="0.25">
      <c r="B68" s="22" t="s">
        <v>31</v>
      </c>
      <c r="C68" s="18">
        <v>45258</v>
      </c>
      <c r="D68" s="295" t="s">
        <v>128</v>
      </c>
      <c r="E68" s="296" t="s">
        <v>128</v>
      </c>
      <c r="F68" s="296" t="s">
        <v>128</v>
      </c>
      <c r="G68" s="297" t="s">
        <v>129</v>
      </c>
      <c r="H68" s="297" t="s">
        <v>129</v>
      </c>
      <c r="I68" s="19"/>
      <c r="J68" s="355" t="s">
        <v>133</v>
      </c>
      <c r="K68" s="355" t="s">
        <v>133</v>
      </c>
      <c r="L68" s="204"/>
      <c r="N68" s="15"/>
      <c r="O68" s="15"/>
      <c r="P68" s="15"/>
      <c r="Q68" s="15"/>
    </row>
    <row r="69" spans="2:17" x14ac:dyDescent="0.25">
      <c r="B69" s="22" t="s">
        <v>33</v>
      </c>
      <c r="C69" s="18">
        <v>45259</v>
      </c>
      <c r="D69" s="295" t="s">
        <v>128</v>
      </c>
      <c r="E69" s="296" t="s">
        <v>128</v>
      </c>
      <c r="F69" s="296" t="s">
        <v>128</v>
      </c>
      <c r="I69" s="298"/>
      <c r="J69" s="310"/>
      <c r="K69" s="310"/>
      <c r="L69" s="204"/>
      <c r="N69" s="15"/>
      <c r="O69" s="15"/>
      <c r="P69" s="15"/>
      <c r="Q69" s="15"/>
    </row>
    <row r="70" spans="2:17" x14ac:dyDescent="0.25">
      <c r="B70" s="17" t="s">
        <v>35</v>
      </c>
      <c r="C70" s="18">
        <v>45260</v>
      </c>
      <c r="D70" s="295" t="s">
        <v>128</v>
      </c>
      <c r="E70" s="296" t="s">
        <v>128</v>
      </c>
      <c r="F70" s="296" t="s">
        <v>128</v>
      </c>
      <c r="I70" s="19"/>
      <c r="J70" s="19"/>
      <c r="K70" s="19"/>
      <c r="L70" s="204"/>
      <c r="N70" s="15"/>
      <c r="O70" s="15"/>
      <c r="P70" s="15"/>
      <c r="Q70" s="15"/>
    </row>
    <row r="71" spans="2:17" x14ac:dyDescent="0.25">
      <c r="B71" s="17" t="s">
        <v>37</v>
      </c>
      <c r="C71" s="18">
        <v>45261</v>
      </c>
      <c r="D71" s="212"/>
      <c r="E71" s="19"/>
      <c r="F71" s="19"/>
      <c r="G71" s="19"/>
      <c r="H71" s="19"/>
      <c r="I71" s="19"/>
      <c r="J71" s="19"/>
      <c r="K71" s="19"/>
      <c r="L71" s="204"/>
    </row>
    <row r="72" spans="2:17" x14ac:dyDescent="0.25">
      <c r="B72" s="20" t="s">
        <v>39</v>
      </c>
      <c r="C72" s="21">
        <v>45262</v>
      </c>
      <c r="D72" s="300"/>
      <c r="E72" s="301"/>
      <c r="F72" s="301"/>
      <c r="G72" s="301"/>
      <c r="H72" s="301"/>
      <c r="I72" s="301"/>
      <c r="J72" s="301"/>
      <c r="K72" s="301"/>
      <c r="L72" s="302"/>
    </row>
    <row r="73" spans="2:17" x14ac:dyDescent="0.25">
      <c r="B73" s="20" t="s">
        <v>40</v>
      </c>
      <c r="C73" s="21">
        <v>45263</v>
      </c>
      <c r="D73" s="300"/>
      <c r="E73" s="301"/>
      <c r="F73" s="301"/>
      <c r="G73" s="301"/>
      <c r="H73" s="301"/>
      <c r="I73" s="301"/>
      <c r="J73" s="301"/>
      <c r="K73" s="301"/>
      <c r="L73" s="302"/>
    </row>
    <row r="74" spans="2:17" x14ac:dyDescent="0.25">
      <c r="B74" s="22" t="s">
        <v>29</v>
      </c>
      <c r="C74" s="18">
        <v>45264</v>
      </c>
      <c r="D74" s="84" t="s">
        <v>69</v>
      </c>
      <c r="E74" s="85"/>
      <c r="F74" s="85"/>
      <c r="G74" s="85"/>
      <c r="H74" s="85"/>
      <c r="I74" s="85"/>
      <c r="J74" s="85"/>
      <c r="K74" s="85"/>
      <c r="L74" s="86"/>
    </row>
    <row r="75" spans="2:17" x14ac:dyDescent="0.25">
      <c r="B75" s="22" t="s">
        <v>31</v>
      </c>
      <c r="C75" s="18">
        <v>45265</v>
      </c>
      <c r="D75" s="87"/>
      <c r="E75" s="88"/>
      <c r="F75" s="88"/>
      <c r="G75" s="88"/>
      <c r="H75" s="88"/>
      <c r="I75" s="88"/>
      <c r="J75" s="88"/>
      <c r="K75" s="88"/>
      <c r="L75" s="89"/>
    </row>
    <row r="76" spans="2:17" x14ac:dyDescent="0.25">
      <c r="B76" s="22" t="s">
        <v>33</v>
      </c>
      <c r="C76" s="18">
        <v>45266</v>
      </c>
      <c r="D76" s="87"/>
      <c r="E76" s="88"/>
      <c r="F76" s="88"/>
      <c r="G76" s="88"/>
      <c r="H76" s="88"/>
      <c r="I76" s="88"/>
      <c r="J76" s="88"/>
      <c r="K76" s="88"/>
      <c r="L76" s="89"/>
    </row>
    <row r="77" spans="2:17" x14ac:dyDescent="0.25">
      <c r="B77" s="22" t="s">
        <v>35</v>
      </c>
      <c r="C77" s="18">
        <v>45267</v>
      </c>
      <c r="D77" s="90"/>
      <c r="E77" s="91"/>
      <c r="F77" s="91"/>
      <c r="G77" s="91"/>
      <c r="H77" s="91"/>
      <c r="I77" s="91"/>
      <c r="J77" s="91"/>
      <c r="K77" s="91"/>
      <c r="L77" s="92"/>
    </row>
    <row r="78" spans="2:17" x14ac:dyDescent="0.25">
      <c r="B78" s="20" t="s">
        <v>37</v>
      </c>
      <c r="C78" s="21">
        <v>45268</v>
      </c>
      <c r="D78" s="300"/>
      <c r="E78" s="301"/>
      <c r="F78" s="301"/>
      <c r="G78" s="301"/>
      <c r="H78" s="301"/>
      <c r="I78" s="301"/>
      <c r="J78" s="301"/>
      <c r="K78" s="301"/>
      <c r="L78" s="302"/>
    </row>
    <row r="79" spans="2:17" x14ac:dyDescent="0.25">
      <c r="B79" s="20" t="s">
        <v>39</v>
      </c>
      <c r="C79" s="21">
        <v>45269</v>
      </c>
      <c r="D79" s="300"/>
      <c r="E79" s="301"/>
      <c r="F79" s="301"/>
      <c r="G79" s="301"/>
      <c r="H79" s="301"/>
      <c r="I79" s="301"/>
      <c r="J79" s="301"/>
      <c r="K79" s="301"/>
      <c r="L79" s="302"/>
    </row>
    <row r="80" spans="2:17" x14ac:dyDescent="0.25">
      <c r="B80" s="20" t="s">
        <v>40</v>
      </c>
      <c r="C80" s="21">
        <v>45270</v>
      </c>
      <c r="D80" s="300"/>
      <c r="E80" s="301"/>
      <c r="F80" s="301"/>
      <c r="G80" s="301"/>
      <c r="H80" s="301"/>
      <c r="I80" s="301"/>
      <c r="J80" s="301"/>
      <c r="K80" s="301"/>
      <c r="L80" s="302"/>
    </row>
    <row r="81" spans="2:12" x14ac:dyDescent="0.25">
      <c r="B81" s="17" t="s">
        <v>29</v>
      </c>
      <c r="C81" s="18">
        <v>45271</v>
      </c>
      <c r="D81" s="303" t="s">
        <v>69</v>
      </c>
      <c r="E81" s="304"/>
      <c r="F81" s="304"/>
      <c r="G81" s="304"/>
      <c r="H81" s="304"/>
      <c r="I81" s="304"/>
      <c r="J81" s="304"/>
      <c r="K81" s="304"/>
      <c r="L81" s="305"/>
    </row>
    <row r="82" spans="2:12" x14ac:dyDescent="0.25">
      <c r="B82" s="17" t="s">
        <v>31</v>
      </c>
      <c r="C82" s="18">
        <v>45272</v>
      </c>
      <c r="D82" s="303"/>
      <c r="E82" s="304"/>
      <c r="F82" s="304"/>
      <c r="G82" s="304"/>
      <c r="H82" s="304"/>
      <c r="I82" s="304"/>
      <c r="J82" s="304"/>
      <c r="K82" s="304"/>
      <c r="L82" s="305"/>
    </row>
    <row r="83" spans="2:12" x14ac:dyDescent="0.25">
      <c r="B83" s="22" t="s">
        <v>33</v>
      </c>
      <c r="C83" s="18">
        <v>45273</v>
      </c>
      <c r="D83" s="303"/>
      <c r="E83" s="304"/>
      <c r="F83" s="304"/>
      <c r="G83" s="304"/>
      <c r="H83" s="304"/>
      <c r="I83" s="304"/>
      <c r="J83" s="304"/>
      <c r="K83" s="304"/>
      <c r="L83" s="305"/>
    </row>
    <row r="84" spans="2:12" x14ac:dyDescent="0.25">
      <c r="B84" s="17" t="s">
        <v>35</v>
      </c>
      <c r="C84" s="18">
        <v>45274</v>
      </c>
      <c r="D84" s="303"/>
      <c r="E84" s="304"/>
      <c r="F84" s="304"/>
      <c r="G84" s="304"/>
      <c r="H84" s="304"/>
      <c r="I84" s="304"/>
      <c r="J84" s="304"/>
      <c r="K84" s="304"/>
      <c r="L84" s="305"/>
    </row>
    <row r="85" spans="2:12" x14ac:dyDescent="0.25">
      <c r="B85" s="17" t="s">
        <v>37</v>
      </c>
      <c r="C85" s="18">
        <v>45275</v>
      </c>
      <c r="D85" s="303"/>
      <c r="E85" s="304"/>
      <c r="F85" s="304"/>
      <c r="G85" s="304"/>
      <c r="H85" s="304"/>
      <c r="I85" s="304"/>
      <c r="J85" s="304"/>
      <c r="K85" s="304"/>
      <c r="L85" s="305"/>
    </row>
    <row r="86" spans="2:12" x14ac:dyDescent="0.25">
      <c r="B86" s="20" t="s">
        <v>39</v>
      </c>
      <c r="C86" s="21">
        <v>45276</v>
      </c>
      <c r="D86" s="300"/>
      <c r="E86" s="301"/>
      <c r="F86" s="301"/>
      <c r="G86" s="301"/>
      <c r="H86" s="301"/>
      <c r="I86" s="301"/>
      <c r="J86" s="301"/>
      <c r="K86" s="301"/>
      <c r="L86" s="302"/>
    </row>
    <row r="87" spans="2:12" x14ac:dyDescent="0.25">
      <c r="B87" s="20" t="s">
        <v>40</v>
      </c>
      <c r="C87" s="21">
        <v>45277</v>
      </c>
      <c r="D87" s="300"/>
      <c r="E87" s="301"/>
      <c r="F87" s="301"/>
      <c r="G87" s="301"/>
      <c r="H87" s="301"/>
      <c r="I87" s="301"/>
      <c r="J87" s="301"/>
      <c r="K87" s="301"/>
      <c r="L87" s="302"/>
    </row>
    <row r="88" spans="2:12" x14ac:dyDescent="0.25">
      <c r="B88" s="20" t="s">
        <v>29</v>
      </c>
      <c r="C88" s="21">
        <v>45278</v>
      </c>
      <c r="D88" s="141" t="s">
        <v>96</v>
      </c>
      <c r="E88" s="142"/>
      <c r="F88" s="142"/>
      <c r="G88" s="142"/>
      <c r="H88" s="142"/>
      <c r="I88" s="142"/>
      <c r="J88" s="142"/>
      <c r="K88" s="142"/>
      <c r="L88" s="143"/>
    </row>
    <row r="89" spans="2:12" x14ac:dyDescent="0.25">
      <c r="B89" s="20" t="s">
        <v>31</v>
      </c>
      <c r="C89" s="21">
        <v>45300</v>
      </c>
      <c r="D89" s="141"/>
      <c r="E89" s="142"/>
      <c r="F89" s="142"/>
      <c r="G89" s="142"/>
      <c r="H89" s="142"/>
      <c r="I89" s="142"/>
      <c r="J89" s="142"/>
      <c r="K89" s="142"/>
      <c r="L89" s="143"/>
    </row>
    <row r="90" spans="2:12" x14ac:dyDescent="0.25">
      <c r="B90" s="17" t="s">
        <v>33</v>
      </c>
      <c r="C90" s="18">
        <v>45301</v>
      </c>
      <c r="D90" s="84" t="s">
        <v>69</v>
      </c>
      <c r="E90" s="85"/>
      <c r="F90" s="85"/>
      <c r="G90" s="85"/>
      <c r="H90" s="85"/>
      <c r="I90" s="85"/>
      <c r="J90" s="85"/>
      <c r="K90" s="85"/>
      <c r="L90" s="86"/>
    </row>
    <row r="91" spans="2:12" x14ac:dyDescent="0.25">
      <c r="B91" s="17" t="s">
        <v>35</v>
      </c>
      <c r="C91" s="18">
        <v>45302</v>
      </c>
      <c r="D91" s="87"/>
      <c r="E91" s="88"/>
      <c r="F91" s="88"/>
      <c r="G91" s="88"/>
      <c r="H91" s="88"/>
      <c r="I91" s="88"/>
      <c r="J91" s="88"/>
      <c r="K91" s="88"/>
      <c r="L91" s="89"/>
    </row>
    <row r="92" spans="2:12" x14ac:dyDescent="0.25">
      <c r="B92" s="17" t="s">
        <v>37</v>
      </c>
      <c r="C92" s="18">
        <v>45303</v>
      </c>
      <c r="D92" s="90"/>
      <c r="E92" s="91"/>
      <c r="F92" s="91"/>
      <c r="G92" s="91"/>
      <c r="H92" s="91"/>
      <c r="I92" s="91"/>
      <c r="J92" s="91"/>
      <c r="K92" s="91"/>
      <c r="L92" s="92"/>
    </row>
    <row r="93" spans="2:12" x14ac:dyDescent="0.25">
      <c r="B93" s="20" t="s">
        <v>39</v>
      </c>
      <c r="C93" s="21">
        <v>45304</v>
      </c>
      <c r="D93" s="300"/>
      <c r="E93" s="301"/>
      <c r="F93" s="301"/>
      <c r="G93" s="301"/>
      <c r="H93" s="301"/>
      <c r="I93" s="301"/>
      <c r="J93" s="301"/>
      <c r="K93" s="301"/>
      <c r="L93" s="302"/>
    </row>
    <row r="94" spans="2:12" x14ac:dyDescent="0.25">
      <c r="B94" s="20" t="s">
        <v>40</v>
      </c>
      <c r="C94" s="21">
        <v>45305</v>
      </c>
      <c r="D94" s="300"/>
      <c r="E94" s="301"/>
      <c r="F94" s="301"/>
      <c r="G94" s="301"/>
      <c r="H94" s="301"/>
      <c r="I94" s="301"/>
      <c r="J94" s="301"/>
      <c r="K94" s="301"/>
      <c r="L94" s="302"/>
    </row>
    <row r="95" spans="2:12" x14ac:dyDescent="0.25">
      <c r="B95" s="17" t="s">
        <v>29</v>
      </c>
      <c r="C95" s="18">
        <v>45306</v>
      </c>
      <c r="D95" s="303" t="s">
        <v>69</v>
      </c>
      <c r="E95" s="304"/>
      <c r="F95" s="304"/>
      <c r="G95" s="304"/>
      <c r="H95" s="304"/>
      <c r="I95" s="304"/>
      <c r="J95" s="304"/>
      <c r="K95" s="304"/>
      <c r="L95" s="305"/>
    </row>
    <row r="96" spans="2:12" x14ac:dyDescent="0.25">
      <c r="B96" s="17" t="s">
        <v>31</v>
      </c>
      <c r="C96" s="18">
        <v>45307</v>
      </c>
      <c r="D96" s="303"/>
      <c r="E96" s="304"/>
      <c r="F96" s="304"/>
      <c r="G96" s="304"/>
      <c r="H96" s="304"/>
      <c r="I96" s="304"/>
      <c r="J96" s="304"/>
      <c r="K96" s="304"/>
      <c r="L96" s="305"/>
    </row>
    <row r="97" spans="2:12" x14ac:dyDescent="0.25">
      <c r="B97" s="17" t="s">
        <v>33</v>
      </c>
      <c r="C97" s="18">
        <v>45308</v>
      </c>
      <c r="D97" s="303"/>
      <c r="E97" s="304"/>
      <c r="F97" s="304"/>
      <c r="G97" s="304"/>
      <c r="H97" s="304"/>
      <c r="I97" s="304"/>
      <c r="J97" s="304"/>
      <c r="K97" s="304"/>
      <c r="L97" s="305"/>
    </row>
    <row r="98" spans="2:12" x14ac:dyDescent="0.25">
      <c r="B98" s="17" t="s">
        <v>35</v>
      </c>
      <c r="C98" s="18">
        <v>45309</v>
      </c>
      <c r="D98" s="303"/>
      <c r="E98" s="304"/>
      <c r="F98" s="304"/>
      <c r="G98" s="304"/>
      <c r="H98" s="304"/>
      <c r="I98" s="304"/>
      <c r="J98" s="304"/>
      <c r="K98" s="304"/>
      <c r="L98" s="305"/>
    </row>
    <row r="99" spans="2:12" ht="15.75" thickBot="1" x14ac:dyDescent="0.3">
      <c r="B99" s="217" t="s">
        <v>37</v>
      </c>
      <c r="C99" s="218">
        <v>45310</v>
      </c>
      <c r="D99" s="303"/>
      <c r="E99" s="304"/>
      <c r="F99" s="304"/>
      <c r="G99" s="304"/>
      <c r="H99" s="304"/>
      <c r="I99" s="304"/>
      <c r="J99" s="304"/>
      <c r="K99" s="304"/>
      <c r="L99" s="305"/>
    </row>
    <row r="100" spans="2:12" x14ac:dyDescent="0.25">
      <c r="B100" s="236" t="s">
        <v>47</v>
      </c>
      <c r="C100" s="237"/>
      <c r="D100" s="238"/>
      <c r="E100" s="238"/>
      <c r="F100" s="238"/>
      <c r="G100" s="238"/>
      <c r="H100" s="238"/>
      <c r="I100" s="238"/>
      <c r="J100" s="238"/>
      <c r="K100" s="238"/>
      <c r="L100" s="239"/>
    </row>
    <row r="101" spans="2:12" ht="15.75" thickBot="1" x14ac:dyDescent="0.3">
      <c r="B101" s="240"/>
      <c r="C101" s="241"/>
      <c r="D101" s="241"/>
      <c r="E101" s="241"/>
      <c r="F101" s="241"/>
      <c r="G101" s="241"/>
      <c r="H101" s="241"/>
      <c r="I101" s="241"/>
      <c r="J101" s="241"/>
      <c r="K101" s="241"/>
      <c r="L101" s="242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2:1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2:1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2:1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2:1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2:1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2:1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2:1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2:1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2:1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2:12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2:12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2:12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2:12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2:12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2:12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2:12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2:12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2:12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2:12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2:12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2:12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2:12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2:12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2:12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2:12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2:12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2:12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2:12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2:12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2:12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2:12" x14ac:dyDescent="0.25">
      <c r="B906" s="43"/>
      <c r="C906" s="43"/>
      <c r="D906" s="43"/>
      <c r="E906" s="43"/>
      <c r="F906" s="43"/>
      <c r="G906" s="43"/>
      <c r="H906" s="43"/>
      <c r="I906" s="43"/>
      <c r="J906" s="44"/>
      <c r="K906" s="44"/>
      <c r="L906" s="44"/>
    </row>
    <row r="917" spans="13:17" x14ac:dyDescent="0.25">
      <c r="M917" s="33"/>
      <c r="N917" s="33"/>
      <c r="O917" s="33"/>
      <c r="P917" s="33"/>
      <c r="Q917" s="33"/>
    </row>
    <row r="918" spans="13:17" x14ac:dyDescent="0.25">
      <c r="M918" s="33"/>
      <c r="N918" s="33"/>
      <c r="O918" s="33"/>
      <c r="P918" s="33"/>
      <c r="Q918" s="33"/>
    </row>
    <row r="919" spans="13:17" x14ac:dyDescent="0.25">
      <c r="M919" s="33"/>
      <c r="N919" s="33"/>
      <c r="O919" s="33"/>
      <c r="P919" s="33"/>
      <c r="Q919" s="33"/>
    </row>
    <row r="920" spans="13:17" x14ac:dyDescent="0.25">
      <c r="M920" s="33"/>
      <c r="N920" s="33"/>
      <c r="O920" s="33"/>
      <c r="P920" s="33"/>
      <c r="Q920" s="33"/>
    </row>
    <row r="921" spans="13:17" x14ac:dyDescent="0.25">
      <c r="M921" s="33"/>
      <c r="N921" s="33"/>
      <c r="O921" s="33"/>
      <c r="P921" s="33"/>
      <c r="Q921" s="33"/>
    </row>
    <row r="922" spans="13:17" x14ac:dyDescent="0.25">
      <c r="M922" s="33"/>
      <c r="N922" s="33"/>
      <c r="O922" s="33"/>
      <c r="P922" s="33"/>
      <c r="Q922" s="33"/>
    </row>
    <row r="923" spans="13:17" x14ac:dyDescent="0.25">
      <c r="M923" s="33"/>
      <c r="N923" s="33"/>
      <c r="O923" s="33"/>
      <c r="P923" s="33"/>
      <c r="Q923" s="33"/>
    </row>
    <row r="924" spans="13:17" x14ac:dyDescent="0.25">
      <c r="M924" s="33"/>
      <c r="N924" s="33"/>
      <c r="O924" s="33"/>
      <c r="P924" s="33"/>
      <c r="Q924" s="33"/>
    </row>
    <row r="925" spans="13:17" x14ac:dyDescent="0.25">
      <c r="M925" s="33"/>
      <c r="N925" s="33"/>
      <c r="O925" s="33"/>
      <c r="P925" s="33"/>
      <c r="Q925" s="33"/>
    </row>
    <row r="926" spans="13:17" x14ac:dyDescent="0.25">
      <c r="M926" s="33"/>
      <c r="N926" s="33"/>
      <c r="O926" s="33"/>
      <c r="P926" s="33"/>
      <c r="Q926" s="33"/>
    </row>
    <row r="927" spans="13:17" x14ac:dyDescent="0.25">
      <c r="M927" s="33"/>
      <c r="N927" s="33"/>
      <c r="O927" s="33"/>
      <c r="P927" s="33"/>
      <c r="Q927" s="33"/>
    </row>
    <row r="928" spans="13:17" x14ac:dyDescent="0.25">
      <c r="M928" s="33"/>
      <c r="N928" s="33"/>
      <c r="O928" s="33"/>
      <c r="P928" s="33"/>
      <c r="Q928" s="33"/>
    </row>
    <row r="929" spans="13:17" x14ac:dyDescent="0.25">
      <c r="M929" s="33"/>
      <c r="N929" s="33"/>
      <c r="O929" s="33"/>
      <c r="P929" s="33"/>
      <c r="Q929" s="33"/>
    </row>
    <row r="930" spans="13:17" x14ac:dyDescent="0.25">
      <c r="M930" s="33"/>
      <c r="N930" s="33"/>
      <c r="O930" s="33"/>
      <c r="P930" s="33"/>
      <c r="Q930" s="33"/>
    </row>
    <row r="931" spans="13:17" x14ac:dyDescent="0.25">
      <c r="M931" s="33"/>
      <c r="N931" s="33"/>
      <c r="O931" s="33"/>
      <c r="P931" s="33"/>
      <c r="Q931" s="33"/>
    </row>
    <row r="932" spans="13:17" x14ac:dyDescent="0.25">
      <c r="M932" s="33"/>
      <c r="N932" s="33"/>
      <c r="O932" s="33"/>
      <c r="P932" s="33"/>
      <c r="Q932" s="33"/>
    </row>
    <row r="933" spans="13:17" x14ac:dyDescent="0.25">
      <c r="M933" s="33"/>
      <c r="N933" s="33"/>
      <c r="O933" s="33"/>
      <c r="P933" s="33"/>
      <c r="Q933" s="33"/>
    </row>
    <row r="934" spans="13:17" x14ac:dyDescent="0.25">
      <c r="M934" s="33"/>
      <c r="N934" s="33"/>
      <c r="O934" s="33"/>
      <c r="P934" s="33"/>
      <c r="Q934" s="33"/>
    </row>
    <row r="935" spans="13:17" x14ac:dyDescent="0.25">
      <c r="M935" s="33"/>
      <c r="N935" s="33"/>
      <c r="O935" s="33"/>
      <c r="P935" s="33"/>
      <c r="Q935" s="33"/>
    </row>
    <row r="936" spans="13:17" x14ac:dyDescent="0.25">
      <c r="M936" s="33"/>
      <c r="N936" s="33"/>
      <c r="O936" s="33"/>
      <c r="P936" s="33"/>
      <c r="Q936" s="33"/>
    </row>
    <row r="937" spans="13:17" x14ac:dyDescent="0.25">
      <c r="M937" s="33"/>
      <c r="N937" s="33"/>
      <c r="O937" s="33"/>
      <c r="P937" s="33"/>
      <c r="Q937" s="33"/>
    </row>
    <row r="938" spans="13:17" x14ac:dyDescent="0.25">
      <c r="M938" s="33"/>
      <c r="N938" s="33"/>
      <c r="O938" s="33"/>
      <c r="P938" s="33"/>
      <c r="Q938" s="33"/>
    </row>
    <row r="939" spans="13:17" x14ac:dyDescent="0.25">
      <c r="M939" s="33"/>
      <c r="N939" s="33"/>
      <c r="O939" s="33"/>
      <c r="P939" s="33"/>
      <c r="Q939" s="33"/>
    </row>
    <row r="940" spans="13:17" x14ac:dyDescent="0.25">
      <c r="M940" s="33"/>
      <c r="N940" s="33"/>
      <c r="O940" s="33"/>
      <c r="P940" s="33"/>
      <c r="Q940" s="33"/>
    </row>
    <row r="941" spans="13:17" x14ac:dyDescent="0.25">
      <c r="M941" s="33"/>
      <c r="N941" s="33"/>
      <c r="O941" s="33"/>
      <c r="P941" s="33"/>
      <c r="Q941" s="33"/>
    </row>
    <row r="942" spans="13:17" x14ac:dyDescent="0.25">
      <c r="M942" s="33"/>
      <c r="N942" s="33"/>
      <c r="O942" s="33"/>
      <c r="P942" s="33"/>
      <c r="Q942" s="33"/>
    </row>
    <row r="943" spans="13:17" x14ac:dyDescent="0.25">
      <c r="M943" s="33"/>
      <c r="N943" s="33"/>
      <c r="O943" s="33"/>
      <c r="P943" s="33"/>
      <c r="Q943" s="33"/>
    </row>
    <row r="944" spans="13:17" x14ac:dyDescent="0.25">
      <c r="M944" s="33"/>
      <c r="N944" s="33"/>
      <c r="O944" s="33"/>
      <c r="P944" s="33"/>
      <c r="Q944" s="33"/>
    </row>
    <row r="945" spans="13:17" x14ac:dyDescent="0.25">
      <c r="M945" s="33"/>
      <c r="N945" s="33"/>
      <c r="O945" s="33"/>
      <c r="P945" s="33"/>
      <c r="Q945" s="33"/>
    </row>
    <row r="946" spans="13:17" x14ac:dyDescent="0.25">
      <c r="M946" s="33"/>
      <c r="N946" s="33"/>
      <c r="O946" s="33"/>
      <c r="P946" s="33"/>
      <c r="Q946" s="33"/>
    </row>
    <row r="947" spans="13:17" x14ac:dyDescent="0.25">
      <c r="M947" s="33"/>
      <c r="N947" s="33"/>
      <c r="O947" s="33"/>
      <c r="P947" s="33"/>
      <c r="Q947" s="33"/>
    </row>
    <row r="948" spans="13:17" x14ac:dyDescent="0.25">
      <c r="M948" s="33"/>
      <c r="N948" s="33"/>
      <c r="O948" s="33"/>
      <c r="P948" s="33"/>
      <c r="Q948" s="33"/>
    </row>
    <row r="949" spans="13:17" x14ac:dyDescent="0.25">
      <c r="M949" s="33"/>
      <c r="N949" s="33"/>
      <c r="O949" s="33"/>
      <c r="P949" s="33"/>
      <c r="Q949" s="33"/>
    </row>
    <row r="950" spans="13:17" x14ac:dyDescent="0.25">
      <c r="M950" s="33"/>
      <c r="N950" s="33"/>
      <c r="O950" s="33"/>
      <c r="P950" s="33"/>
      <c r="Q950" s="33"/>
    </row>
    <row r="951" spans="13:17" x14ac:dyDescent="0.25">
      <c r="M951" s="33"/>
      <c r="N951" s="33"/>
      <c r="O951" s="33"/>
      <c r="P951" s="33"/>
      <c r="Q951" s="33"/>
    </row>
    <row r="952" spans="13:17" x14ac:dyDescent="0.25">
      <c r="M952" s="33"/>
      <c r="N952" s="33"/>
      <c r="O952" s="33"/>
      <c r="P952" s="33"/>
      <c r="Q952" s="33"/>
    </row>
    <row r="953" spans="13:17" x14ac:dyDescent="0.25">
      <c r="M953" s="33"/>
      <c r="N953" s="33"/>
      <c r="O953" s="33"/>
      <c r="P953" s="33"/>
      <c r="Q953" s="33"/>
    </row>
    <row r="954" spans="13:17" x14ac:dyDescent="0.25">
      <c r="M954" s="33"/>
      <c r="N954" s="33"/>
      <c r="O954" s="33"/>
      <c r="P954" s="33"/>
      <c r="Q954" s="33"/>
    </row>
    <row r="955" spans="13:17" x14ac:dyDescent="0.25">
      <c r="M955" s="33"/>
      <c r="N955" s="33"/>
      <c r="O955" s="33"/>
      <c r="P955" s="33"/>
      <c r="Q955" s="33"/>
    </row>
    <row r="956" spans="13:17" x14ac:dyDescent="0.25">
      <c r="M956" s="33"/>
      <c r="N956" s="33"/>
      <c r="O956" s="33"/>
      <c r="P956" s="33"/>
      <c r="Q956" s="33"/>
    </row>
    <row r="957" spans="13:17" x14ac:dyDescent="0.25">
      <c r="M957" s="33"/>
      <c r="N957" s="33"/>
      <c r="O957" s="33"/>
      <c r="P957" s="33"/>
      <c r="Q957" s="33"/>
    </row>
    <row r="958" spans="13:17" x14ac:dyDescent="0.25">
      <c r="M958" s="33"/>
      <c r="N958" s="33"/>
      <c r="O958" s="33"/>
      <c r="P958" s="33"/>
      <c r="Q958" s="33"/>
    </row>
    <row r="959" spans="13:17" x14ac:dyDescent="0.25">
      <c r="M959" s="33"/>
      <c r="N959" s="33"/>
      <c r="O959" s="33"/>
      <c r="P959" s="33"/>
      <c r="Q959" s="33"/>
    </row>
    <row r="960" spans="13:17" x14ac:dyDescent="0.25">
      <c r="M960" s="33"/>
      <c r="N960" s="33"/>
      <c r="O960" s="33"/>
      <c r="P960" s="33"/>
      <c r="Q960" s="33"/>
    </row>
    <row r="961" spans="13:17" x14ac:dyDescent="0.25">
      <c r="M961" s="33"/>
      <c r="N961" s="33"/>
      <c r="O961" s="33"/>
      <c r="P961" s="33"/>
      <c r="Q961" s="33"/>
    </row>
    <row r="962" spans="13:17" x14ac:dyDescent="0.25">
      <c r="M962" s="33"/>
      <c r="N962" s="33"/>
      <c r="O962" s="33"/>
      <c r="P962" s="33"/>
      <c r="Q962" s="33"/>
    </row>
    <row r="963" spans="13:17" x14ac:dyDescent="0.25">
      <c r="M963" s="33"/>
      <c r="N963" s="33"/>
      <c r="O963" s="33"/>
      <c r="P963" s="33"/>
      <c r="Q963" s="33"/>
    </row>
    <row r="964" spans="13:17" x14ac:dyDescent="0.25">
      <c r="M964" s="33"/>
      <c r="N964" s="33"/>
      <c r="O964" s="33"/>
      <c r="P964" s="33"/>
      <c r="Q964" s="33"/>
    </row>
    <row r="965" spans="13:17" x14ac:dyDescent="0.25">
      <c r="M965" s="33"/>
      <c r="N965" s="33"/>
      <c r="O965" s="33"/>
      <c r="P965" s="33"/>
      <c r="Q965" s="33"/>
    </row>
    <row r="966" spans="13:17" x14ac:dyDescent="0.25">
      <c r="M966" s="33"/>
      <c r="N966" s="33"/>
      <c r="O966" s="33"/>
      <c r="P966" s="33"/>
      <c r="Q966" s="33"/>
    </row>
    <row r="967" spans="13:17" x14ac:dyDescent="0.25">
      <c r="M967" s="33"/>
      <c r="N967" s="33"/>
      <c r="O967" s="33"/>
      <c r="P967" s="33"/>
      <c r="Q967" s="33"/>
    </row>
    <row r="968" spans="13:17" x14ac:dyDescent="0.25">
      <c r="M968" s="33"/>
      <c r="N968" s="33"/>
      <c r="O968" s="33"/>
      <c r="P968" s="33"/>
      <c r="Q968" s="33"/>
    </row>
    <row r="969" spans="13:17" x14ac:dyDescent="0.25">
      <c r="M969" s="33"/>
      <c r="N969" s="33"/>
      <c r="O969" s="33"/>
      <c r="P969" s="33"/>
      <c r="Q969" s="33"/>
    </row>
    <row r="970" spans="13:17" x14ac:dyDescent="0.25">
      <c r="M970" s="33"/>
      <c r="N970" s="33"/>
      <c r="O970" s="33"/>
      <c r="P970" s="33"/>
      <c r="Q970" s="33"/>
    </row>
    <row r="971" spans="13:17" x14ac:dyDescent="0.25">
      <c r="M971" s="33"/>
      <c r="N971" s="33"/>
      <c r="O971" s="33"/>
      <c r="P971" s="33"/>
      <c r="Q971" s="33"/>
    </row>
    <row r="972" spans="13:17" x14ac:dyDescent="0.25">
      <c r="M972" s="33"/>
      <c r="N972" s="33"/>
      <c r="O972" s="33"/>
      <c r="P972" s="33"/>
      <c r="Q972" s="33"/>
    </row>
    <row r="973" spans="13:17" x14ac:dyDescent="0.25">
      <c r="M973" s="33"/>
      <c r="N973" s="33"/>
      <c r="O973" s="33"/>
      <c r="P973" s="33"/>
      <c r="Q973" s="33"/>
    </row>
    <row r="974" spans="13:17" x14ac:dyDescent="0.25">
      <c r="M974" s="33"/>
      <c r="N974" s="33"/>
      <c r="O974" s="33"/>
      <c r="P974" s="33"/>
      <c r="Q974" s="33"/>
    </row>
    <row r="975" spans="13:17" x14ac:dyDescent="0.25">
      <c r="M975" s="33"/>
      <c r="N975" s="33"/>
      <c r="O975" s="33"/>
      <c r="P975" s="33"/>
      <c r="Q975" s="33"/>
    </row>
    <row r="976" spans="13:17" x14ac:dyDescent="0.25">
      <c r="M976" s="33"/>
      <c r="N976" s="33"/>
      <c r="O976" s="33"/>
      <c r="P976" s="33"/>
      <c r="Q976" s="33"/>
    </row>
    <row r="977" spans="13:17" x14ac:dyDescent="0.25">
      <c r="M977" s="33"/>
      <c r="N977" s="33"/>
      <c r="O977" s="33"/>
      <c r="P977" s="33"/>
      <c r="Q977" s="33"/>
    </row>
    <row r="978" spans="13:17" x14ac:dyDescent="0.25">
      <c r="M978" s="33"/>
      <c r="N978" s="33"/>
      <c r="O978" s="33"/>
      <c r="P978" s="33"/>
      <c r="Q978" s="33"/>
    </row>
    <row r="979" spans="13:17" x14ac:dyDescent="0.25">
      <c r="M979" s="33"/>
      <c r="N979" s="33"/>
      <c r="O979" s="33"/>
      <c r="P979" s="33"/>
      <c r="Q979" s="33"/>
    </row>
    <row r="980" spans="13:17" x14ac:dyDescent="0.25">
      <c r="M980" s="33"/>
      <c r="N980" s="33"/>
      <c r="O980" s="33"/>
      <c r="P980" s="33"/>
      <c r="Q980" s="33"/>
    </row>
    <row r="981" spans="13:17" x14ac:dyDescent="0.25">
      <c r="M981" s="33"/>
      <c r="N981" s="33"/>
      <c r="O981" s="33"/>
      <c r="P981" s="33"/>
      <c r="Q981" s="33"/>
    </row>
    <row r="982" spans="13:17" x14ac:dyDescent="0.25">
      <c r="M982" s="33"/>
      <c r="N982" s="33"/>
      <c r="O982" s="33"/>
      <c r="P982" s="33"/>
      <c r="Q982" s="33"/>
    </row>
    <row r="983" spans="13:17" x14ac:dyDescent="0.25">
      <c r="M983" s="33"/>
      <c r="N983" s="33"/>
      <c r="O983" s="33"/>
      <c r="P983" s="33"/>
      <c r="Q983" s="33"/>
    </row>
    <row r="984" spans="13:17" x14ac:dyDescent="0.25">
      <c r="M984" s="33"/>
      <c r="N984" s="33"/>
      <c r="O984" s="33"/>
      <c r="P984" s="33"/>
      <c r="Q984" s="33"/>
    </row>
    <row r="985" spans="13:17" x14ac:dyDescent="0.25">
      <c r="M985" s="33"/>
      <c r="N985" s="33"/>
      <c r="O985" s="33"/>
      <c r="P985" s="33"/>
      <c r="Q985" s="33"/>
    </row>
    <row r="986" spans="13:17" x14ac:dyDescent="0.25">
      <c r="M986" s="33"/>
      <c r="N986" s="33"/>
      <c r="O986" s="33"/>
      <c r="P986" s="33"/>
      <c r="Q986" s="33"/>
    </row>
    <row r="987" spans="13:17" x14ac:dyDescent="0.25">
      <c r="M987" s="33"/>
      <c r="N987" s="33"/>
      <c r="O987" s="33"/>
      <c r="P987" s="33"/>
      <c r="Q987" s="33"/>
    </row>
    <row r="988" spans="13:17" x14ac:dyDescent="0.25">
      <c r="M988" s="33"/>
      <c r="N988" s="33"/>
      <c r="O988" s="33"/>
      <c r="P988" s="33"/>
      <c r="Q988" s="33"/>
    </row>
    <row r="989" spans="13:17" x14ac:dyDescent="0.25">
      <c r="M989" s="33"/>
      <c r="N989" s="33"/>
      <c r="O989" s="33"/>
      <c r="P989" s="33"/>
      <c r="Q989" s="33"/>
    </row>
    <row r="990" spans="13:17" x14ac:dyDescent="0.25">
      <c r="M990" s="33"/>
      <c r="N990" s="33"/>
      <c r="O990" s="33"/>
      <c r="P990" s="33"/>
      <c r="Q990" s="33"/>
    </row>
    <row r="991" spans="13:17" x14ac:dyDescent="0.25">
      <c r="M991" s="33"/>
      <c r="N991" s="33"/>
      <c r="O991" s="33"/>
      <c r="P991" s="33"/>
      <c r="Q991" s="33"/>
    </row>
    <row r="992" spans="13:17" x14ac:dyDescent="0.25">
      <c r="M992" s="33"/>
      <c r="N992" s="33"/>
      <c r="O992" s="33"/>
      <c r="P992" s="33"/>
      <c r="Q992" s="33"/>
    </row>
    <row r="993" spans="13:17" x14ac:dyDescent="0.25">
      <c r="M993" s="33"/>
      <c r="N993" s="33"/>
      <c r="O993" s="33"/>
      <c r="P993" s="33"/>
      <c r="Q993" s="33"/>
    </row>
    <row r="994" spans="13:17" x14ac:dyDescent="0.25">
      <c r="M994" s="33"/>
      <c r="N994" s="33"/>
      <c r="O994" s="33"/>
      <c r="P994" s="33"/>
      <c r="Q994" s="33"/>
    </row>
    <row r="995" spans="13:17" x14ac:dyDescent="0.25">
      <c r="M995" s="33"/>
      <c r="N995" s="33"/>
      <c r="O995" s="33"/>
      <c r="P995" s="33"/>
      <c r="Q995" s="33"/>
    </row>
    <row r="996" spans="13:17" x14ac:dyDescent="0.25">
      <c r="M996" s="33"/>
      <c r="N996" s="33"/>
      <c r="O996" s="33"/>
      <c r="P996" s="33"/>
      <c r="Q996" s="33"/>
    </row>
    <row r="997" spans="13:17" x14ac:dyDescent="0.25">
      <c r="M997" s="33"/>
      <c r="N997" s="33"/>
      <c r="O997" s="33"/>
      <c r="P997" s="33"/>
      <c r="Q997" s="33"/>
    </row>
    <row r="998" spans="13:17" x14ac:dyDescent="0.25">
      <c r="M998" s="33"/>
      <c r="N998" s="33"/>
      <c r="O998" s="33"/>
      <c r="P998" s="33"/>
      <c r="Q998" s="33"/>
    </row>
    <row r="999" spans="13:17" x14ac:dyDescent="0.25">
      <c r="M999" s="33"/>
      <c r="N999" s="33"/>
      <c r="O999" s="33"/>
      <c r="P999" s="33"/>
      <c r="Q999" s="33"/>
    </row>
    <row r="1000" spans="13:17" x14ac:dyDescent="0.25">
      <c r="M1000" s="33"/>
      <c r="N1000" s="33"/>
      <c r="O1000" s="33"/>
      <c r="P1000" s="33"/>
      <c r="Q1000" s="33"/>
    </row>
    <row r="1001" spans="13:17" x14ac:dyDescent="0.25">
      <c r="M1001" s="33"/>
      <c r="N1001" s="33"/>
      <c r="O1001" s="33"/>
      <c r="P1001" s="33"/>
      <c r="Q1001" s="33"/>
    </row>
    <row r="1002" spans="13:17" x14ac:dyDescent="0.25">
      <c r="M1002" s="33"/>
      <c r="N1002" s="33"/>
      <c r="O1002" s="33"/>
      <c r="P1002" s="33"/>
      <c r="Q1002" s="33"/>
    </row>
    <row r="1003" spans="13:17" x14ac:dyDescent="0.25">
      <c r="M1003" s="33"/>
      <c r="N1003" s="33"/>
      <c r="O1003" s="33"/>
      <c r="P1003" s="33"/>
      <c r="Q1003" s="33"/>
    </row>
    <row r="1004" spans="13:17" x14ac:dyDescent="0.25">
      <c r="M1004" s="33"/>
      <c r="N1004" s="33"/>
      <c r="O1004" s="33"/>
      <c r="P1004" s="33"/>
      <c r="Q1004" s="33"/>
    </row>
    <row r="1005" spans="13:17" x14ac:dyDescent="0.25">
      <c r="M1005" s="33"/>
      <c r="N1005" s="33"/>
      <c r="O1005" s="33"/>
      <c r="P1005" s="33"/>
      <c r="Q1005" s="33"/>
    </row>
    <row r="1006" spans="13:17" x14ac:dyDescent="0.25">
      <c r="M1006" s="33"/>
      <c r="N1006" s="33"/>
      <c r="O1006" s="33"/>
      <c r="P1006" s="33"/>
      <c r="Q1006" s="33"/>
    </row>
    <row r="1007" spans="13:17" x14ac:dyDescent="0.25">
      <c r="M1007" s="33"/>
      <c r="N1007" s="33"/>
      <c r="O1007" s="33"/>
      <c r="P1007" s="33"/>
      <c r="Q1007" s="33"/>
    </row>
    <row r="1008" spans="13:17" x14ac:dyDescent="0.25">
      <c r="M1008" s="33"/>
      <c r="N1008" s="33"/>
      <c r="O1008" s="33"/>
      <c r="P1008" s="33"/>
      <c r="Q1008" s="33"/>
    </row>
    <row r="1009" spans="13:17" x14ac:dyDescent="0.25">
      <c r="M1009" s="33"/>
      <c r="N1009" s="33"/>
      <c r="O1009" s="33"/>
      <c r="P1009" s="33"/>
      <c r="Q1009" s="33"/>
    </row>
    <row r="1010" spans="13:17" x14ac:dyDescent="0.25">
      <c r="M1010" s="33"/>
      <c r="N1010" s="33"/>
      <c r="O1010" s="33"/>
      <c r="P1010" s="33"/>
      <c r="Q1010" s="33"/>
    </row>
    <row r="1011" spans="13:17" x14ac:dyDescent="0.25">
      <c r="M1011" s="33"/>
      <c r="N1011" s="33"/>
      <c r="O1011" s="33"/>
      <c r="P1011" s="33"/>
      <c r="Q1011" s="33"/>
    </row>
    <row r="1012" spans="13:17" x14ac:dyDescent="0.25">
      <c r="M1012" s="33"/>
      <c r="N1012" s="33"/>
      <c r="O1012" s="33"/>
      <c r="P1012" s="33"/>
      <c r="Q1012" s="33"/>
    </row>
    <row r="1013" spans="13:17" x14ac:dyDescent="0.25">
      <c r="M1013" s="33"/>
      <c r="N1013" s="33"/>
      <c r="O1013" s="33"/>
      <c r="P1013" s="33"/>
      <c r="Q1013" s="33"/>
    </row>
    <row r="1014" spans="13:17" x14ac:dyDescent="0.25">
      <c r="M1014" s="33"/>
      <c r="N1014" s="33"/>
      <c r="O1014" s="33"/>
      <c r="P1014" s="33"/>
      <c r="Q1014" s="33"/>
    </row>
    <row r="1015" spans="13:17" x14ac:dyDescent="0.25">
      <c r="M1015" s="33"/>
      <c r="N1015" s="33"/>
      <c r="O1015" s="33"/>
      <c r="P1015" s="33"/>
      <c r="Q1015" s="33"/>
    </row>
    <row r="1016" spans="13:17" x14ac:dyDescent="0.25">
      <c r="M1016" s="33"/>
      <c r="N1016" s="33"/>
      <c r="O1016" s="33"/>
      <c r="P1016" s="33"/>
      <c r="Q1016" s="33"/>
    </row>
    <row r="1017" spans="13:17" x14ac:dyDescent="0.25">
      <c r="M1017" s="33"/>
      <c r="N1017" s="33"/>
      <c r="O1017" s="33"/>
      <c r="P1017" s="33"/>
      <c r="Q1017" s="33"/>
    </row>
    <row r="1018" spans="13:17" x14ac:dyDescent="0.25">
      <c r="M1018" s="33"/>
      <c r="N1018" s="33"/>
      <c r="O1018" s="33"/>
      <c r="P1018" s="33"/>
      <c r="Q1018" s="33"/>
    </row>
    <row r="1019" spans="13:17" x14ac:dyDescent="0.25">
      <c r="M1019" s="33"/>
      <c r="N1019" s="33"/>
      <c r="O1019" s="33"/>
      <c r="P1019" s="33"/>
      <c r="Q1019" s="33"/>
    </row>
    <row r="1020" spans="13:17" x14ac:dyDescent="0.25">
      <c r="M1020" s="33"/>
      <c r="N1020" s="33"/>
      <c r="O1020" s="33"/>
      <c r="P1020" s="33"/>
      <c r="Q1020" s="33"/>
    </row>
    <row r="1021" spans="13:17" x14ac:dyDescent="0.25">
      <c r="M1021" s="33"/>
      <c r="N1021" s="33"/>
      <c r="O1021" s="33"/>
      <c r="P1021" s="33"/>
      <c r="Q1021" s="33"/>
    </row>
    <row r="1022" spans="13:17" x14ac:dyDescent="0.25">
      <c r="M1022" s="33"/>
      <c r="N1022" s="33"/>
      <c r="O1022" s="33"/>
      <c r="P1022" s="33"/>
      <c r="Q1022" s="33"/>
    </row>
    <row r="1023" spans="13:17" x14ac:dyDescent="0.25">
      <c r="M1023" s="33"/>
      <c r="N1023" s="33"/>
      <c r="O1023" s="33"/>
      <c r="P1023" s="33"/>
      <c r="Q1023" s="33"/>
    </row>
    <row r="1024" spans="13:17" x14ac:dyDescent="0.25">
      <c r="M1024" s="33"/>
      <c r="N1024" s="33"/>
      <c r="O1024" s="33"/>
      <c r="P1024" s="33"/>
      <c r="Q1024" s="33"/>
    </row>
    <row r="1025" spans="13:17" x14ac:dyDescent="0.25">
      <c r="M1025" s="33"/>
      <c r="N1025" s="33"/>
      <c r="O1025" s="33"/>
      <c r="P1025" s="33"/>
      <c r="Q1025" s="33"/>
    </row>
    <row r="1026" spans="13:17" x14ac:dyDescent="0.25">
      <c r="M1026" s="33"/>
      <c r="N1026" s="33"/>
      <c r="O1026" s="33"/>
      <c r="P1026" s="33"/>
      <c r="Q1026" s="33"/>
    </row>
    <row r="1027" spans="13:17" x14ac:dyDescent="0.25">
      <c r="M1027" s="33"/>
      <c r="N1027" s="33"/>
      <c r="O1027" s="33"/>
      <c r="P1027" s="33"/>
      <c r="Q1027" s="33"/>
    </row>
    <row r="1028" spans="13:17" x14ac:dyDescent="0.25">
      <c r="M1028" s="33"/>
      <c r="N1028" s="33"/>
      <c r="O1028" s="33"/>
      <c r="P1028" s="33"/>
      <c r="Q1028" s="33"/>
    </row>
    <row r="1029" spans="13:17" x14ac:dyDescent="0.25">
      <c r="M1029" s="33"/>
      <c r="N1029" s="33"/>
      <c r="O1029" s="33"/>
      <c r="P1029" s="33"/>
      <c r="Q1029" s="33"/>
    </row>
    <row r="1030" spans="13:17" x14ac:dyDescent="0.25">
      <c r="M1030" s="33"/>
      <c r="N1030" s="33"/>
      <c r="O1030" s="33"/>
      <c r="P1030" s="33"/>
      <c r="Q1030" s="33"/>
    </row>
    <row r="1031" spans="13:17" x14ac:dyDescent="0.25">
      <c r="M1031" s="33"/>
      <c r="N1031" s="33"/>
      <c r="O1031" s="33"/>
      <c r="P1031" s="33"/>
      <c r="Q1031" s="33"/>
    </row>
    <row r="1032" spans="13:17" x14ac:dyDescent="0.25">
      <c r="M1032" s="33"/>
      <c r="N1032" s="33"/>
      <c r="O1032" s="33"/>
      <c r="P1032" s="33"/>
      <c r="Q1032" s="33"/>
    </row>
    <row r="1033" spans="13:17" x14ac:dyDescent="0.25">
      <c r="M1033" s="33"/>
      <c r="N1033" s="33"/>
      <c r="O1033" s="33"/>
      <c r="P1033" s="33"/>
      <c r="Q1033" s="33"/>
    </row>
    <row r="1034" spans="13:17" x14ac:dyDescent="0.25">
      <c r="M1034" s="33"/>
      <c r="N1034" s="33"/>
      <c r="O1034" s="33"/>
      <c r="P1034" s="33"/>
      <c r="Q1034" s="33"/>
    </row>
    <row r="1035" spans="13:17" x14ac:dyDescent="0.25">
      <c r="M1035" s="33"/>
      <c r="N1035" s="33"/>
      <c r="O1035" s="33"/>
      <c r="P1035" s="33"/>
      <c r="Q1035" s="33"/>
    </row>
    <row r="1036" spans="13:17" x14ac:dyDescent="0.25">
      <c r="M1036" s="33"/>
      <c r="N1036" s="33"/>
      <c r="O1036" s="33"/>
      <c r="P1036" s="33"/>
      <c r="Q1036" s="33"/>
    </row>
    <row r="1037" spans="13:17" x14ac:dyDescent="0.25">
      <c r="M1037" s="33"/>
      <c r="N1037" s="33"/>
      <c r="O1037" s="33"/>
      <c r="P1037" s="33"/>
      <c r="Q1037" s="33"/>
    </row>
    <row r="1038" spans="13:17" x14ac:dyDescent="0.25">
      <c r="M1038" s="33"/>
      <c r="N1038" s="33"/>
      <c r="O1038" s="33"/>
      <c r="P1038" s="33"/>
      <c r="Q1038" s="33"/>
    </row>
    <row r="1039" spans="13:17" x14ac:dyDescent="0.25">
      <c r="M1039" s="33"/>
      <c r="N1039" s="33"/>
      <c r="O1039" s="33"/>
      <c r="P1039" s="33"/>
      <c r="Q1039" s="33"/>
    </row>
    <row r="1040" spans="13:17" x14ac:dyDescent="0.25">
      <c r="M1040" s="33"/>
      <c r="N1040" s="33"/>
      <c r="O1040" s="33"/>
      <c r="P1040" s="33"/>
      <c r="Q1040" s="33"/>
    </row>
    <row r="1041" spans="13:17" x14ac:dyDescent="0.25">
      <c r="M1041" s="33"/>
      <c r="N1041" s="33"/>
      <c r="O1041" s="33"/>
      <c r="P1041" s="33"/>
      <c r="Q1041" s="33"/>
    </row>
    <row r="1042" spans="13:17" x14ac:dyDescent="0.25">
      <c r="M1042" s="33"/>
      <c r="N1042" s="33"/>
      <c r="O1042" s="33"/>
      <c r="P1042" s="33"/>
      <c r="Q1042" s="33"/>
    </row>
    <row r="1043" spans="13:17" x14ac:dyDescent="0.25">
      <c r="M1043" s="33"/>
      <c r="N1043" s="33"/>
      <c r="O1043" s="33"/>
      <c r="P1043" s="33"/>
      <c r="Q1043" s="33"/>
    </row>
    <row r="1044" spans="13:17" x14ac:dyDescent="0.25">
      <c r="M1044" s="33"/>
      <c r="N1044" s="33"/>
      <c r="O1044" s="33"/>
      <c r="P1044" s="33"/>
      <c r="Q1044" s="33"/>
    </row>
    <row r="1045" spans="13:17" x14ac:dyDescent="0.25">
      <c r="M1045" s="33"/>
      <c r="N1045" s="33"/>
      <c r="O1045" s="33"/>
      <c r="P1045" s="33"/>
      <c r="Q1045" s="33"/>
    </row>
    <row r="1046" spans="13:17" x14ac:dyDescent="0.25">
      <c r="M1046" s="33"/>
      <c r="N1046" s="33"/>
      <c r="O1046" s="33"/>
      <c r="P1046" s="33"/>
      <c r="Q1046" s="33"/>
    </row>
    <row r="1047" spans="13:17" x14ac:dyDescent="0.25">
      <c r="M1047" s="33"/>
      <c r="N1047" s="33"/>
      <c r="O1047" s="33"/>
      <c r="P1047" s="33"/>
      <c r="Q1047" s="33"/>
    </row>
    <row r="1048" spans="13:17" x14ac:dyDescent="0.25">
      <c r="M1048" s="33"/>
      <c r="N1048" s="33"/>
      <c r="O1048" s="33"/>
      <c r="P1048" s="33"/>
      <c r="Q1048" s="33"/>
    </row>
    <row r="1049" spans="13:17" x14ac:dyDescent="0.25">
      <c r="M1049" s="33"/>
      <c r="N1049" s="33"/>
      <c r="O1049" s="33"/>
      <c r="P1049" s="33"/>
      <c r="Q1049" s="33"/>
    </row>
    <row r="1050" spans="13:17" x14ac:dyDescent="0.25">
      <c r="M1050" s="33"/>
      <c r="N1050" s="33"/>
      <c r="O1050" s="33"/>
      <c r="P1050" s="33"/>
      <c r="Q1050" s="33"/>
    </row>
    <row r="1051" spans="13:17" x14ac:dyDescent="0.25">
      <c r="M1051" s="33"/>
      <c r="N1051" s="33"/>
      <c r="O1051" s="33"/>
      <c r="P1051" s="33"/>
      <c r="Q1051" s="33"/>
    </row>
    <row r="1052" spans="13:17" x14ac:dyDescent="0.25">
      <c r="M1052" s="33"/>
      <c r="N1052" s="33"/>
      <c r="O1052" s="33"/>
      <c r="P1052" s="33"/>
      <c r="Q1052" s="33"/>
    </row>
    <row r="1053" spans="13:17" x14ac:dyDescent="0.25">
      <c r="M1053" s="33"/>
      <c r="N1053" s="33"/>
      <c r="O1053" s="33"/>
      <c r="P1053" s="33"/>
      <c r="Q1053" s="33"/>
    </row>
    <row r="1054" spans="13:17" x14ac:dyDescent="0.25">
      <c r="M1054" s="33"/>
      <c r="N1054" s="33"/>
      <c r="O1054" s="33"/>
      <c r="P1054" s="33"/>
      <c r="Q1054" s="33"/>
    </row>
    <row r="1055" spans="13:17" x14ac:dyDescent="0.25">
      <c r="M1055" s="33"/>
      <c r="N1055" s="33"/>
      <c r="O1055" s="33"/>
      <c r="P1055" s="33"/>
      <c r="Q1055" s="33"/>
    </row>
    <row r="1056" spans="13:17" x14ac:dyDescent="0.25">
      <c r="M1056" s="33"/>
      <c r="N1056" s="33"/>
      <c r="O1056" s="33"/>
      <c r="P1056" s="33"/>
      <c r="Q1056" s="33"/>
    </row>
    <row r="1057" spans="13:17" x14ac:dyDescent="0.25">
      <c r="M1057" s="33"/>
      <c r="N1057" s="33"/>
      <c r="O1057" s="33"/>
      <c r="P1057" s="33"/>
      <c r="Q1057" s="33"/>
    </row>
    <row r="1058" spans="13:17" x14ac:dyDescent="0.25">
      <c r="M1058" s="33"/>
      <c r="N1058" s="33"/>
      <c r="O1058" s="33"/>
      <c r="P1058" s="33"/>
      <c r="Q1058" s="33"/>
    </row>
    <row r="1059" spans="13:17" x14ac:dyDescent="0.25">
      <c r="M1059" s="33"/>
      <c r="N1059" s="33"/>
      <c r="O1059" s="33"/>
      <c r="P1059" s="33"/>
      <c r="Q1059" s="33"/>
    </row>
    <row r="1060" spans="13:17" x14ac:dyDescent="0.25">
      <c r="M1060" s="33"/>
      <c r="N1060" s="33"/>
      <c r="O1060" s="33"/>
      <c r="P1060" s="33"/>
      <c r="Q1060" s="33"/>
    </row>
    <row r="1061" spans="13:17" x14ac:dyDescent="0.25">
      <c r="M1061" s="33"/>
      <c r="N1061" s="33"/>
      <c r="O1061" s="33"/>
      <c r="P1061" s="33"/>
      <c r="Q1061" s="33"/>
    </row>
    <row r="1062" spans="13:17" x14ac:dyDescent="0.25">
      <c r="M1062" s="33"/>
      <c r="N1062" s="33"/>
      <c r="O1062" s="33"/>
      <c r="P1062" s="33"/>
      <c r="Q1062" s="33"/>
    </row>
    <row r="1063" spans="13:17" x14ac:dyDescent="0.25">
      <c r="M1063" s="33"/>
      <c r="N1063" s="33"/>
      <c r="O1063" s="33"/>
      <c r="P1063" s="33"/>
      <c r="Q1063" s="33"/>
    </row>
    <row r="1064" spans="13:17" x14ac:dyDescent="0.25">
      <c r="M1064" s="33"/>
      <c r="N1064" s="33"/>
      <c r="O1064" s="33"/>
      <c r="P1064" s="33"/>
      <c r="Q1064" s="33"/>
    </row>
    <row r="1065" spans="13:17" x14ac:dyDescent="0.25">
      <c r="M1065" s="33"/>
      <c r="N1065" s="33"/>
      <c r="O1065" s="33"/>
      <c r="P1065" s="33"/>
      <c r="Q1065" s="33"/>
    </row>
    <row r="1066" spans="13:17" x14ac:dyDescent="0.25">
      <c r="M1066" s="33"/>
      <c r="N1066" s="33"/>
      <c r="O1066" s="33"/>
      <c r="P1066" s="33"/>
      <c r="Q1066" s="33"/>
    </row>
    <row r="1067" spans="13:17" x14ac:dyDescent="0.25">
      <c r="M1067" s="33"/>
      <c r="N1067" s="33"/>
      <c r="O1067" s="33"/>
      <c r="P1067" s="33"/>
      <c r="Q1067" s="33"/>
    </row>
    <row r="1068" spans="13:17" x14ac:dyDescent="0.25">
      <c r="M1068" s="33"/>
      <c r="N1068" s="33"/>
      <c r="O1068" s="33"/>
      <c r="P1068" s="33"/>
      <c r="Q1068" s="33"/>
    </row>
    <row r="1069" spans="13:17" x14ac:dyDescent="0.25">
      <c r="M1069" s="33"/>
      <c r="N1069" s="33"/>
      <c r="O1069" s="33"/>
      <c r="P1069" s="33"/>
      <c r="Q1069" s="33"/>
    </row>
    <row r="1070" spans="13:17" x14ac:dyDescent="0.25">
      <c r="M1070" s="33"/>
      <c r="N1070" s="33"/>
      <c r="O1070" s="33"/>
      <c r="P1070" s="33"/>
      <c r="Q1070" s="33"/>
    </row>
    <row r="1071" spans="13:17" x14ac:dyDescent="0.25">
      <c r="M1071" s="33"/>
      <c r="N1071" s="33"/>
      <c r="O1071" s="33"/>
      <c r="P1071" s="33"/>
      <c r="Q1071" s="33"/>
    </row>
    <row r="1072" spans="13:17" x14ac:dyDescent="0.25">
      <c r="M1072" s="33"/>
      <c r="N1072" s="33"/>
      <c r="O1072" s="33"/>
      <c r="P1072" s="33"/>
      <c r="Q1072" s="33"/>
    </row>
    <row r="1073" spans="13:17" x14ac:dyDescent="0.25">
      <c r="M1073" s="33"/>
      <c r="N1073" s="33"/>
      <c r="O1073" s="33"/>
      <c r="P1073" s="33"/>
      <c r="Q1073" s="33"/>
    </row>
    <row r="1074" spans="13:17" x14ac:dyDescent="0.25">
      <c r="M1074" s="33"/>
      <c r="N1074" s="33"/>
      <c r="O1074" s="33"/>
      <c r="P1074" s="33"/>
      <c r="Q1074" s="33"/>
    </row>
    <row r="1075" spans="13:17" x14ac:dyDescent="0.25">
      <c r="M1075" s="33"/>
      <c r="N1075" s="33"/>
      <c r="O1075" s="33"/>
      <c r="P1075" s="33"/>
      <c r="Q1075" s="33"/>
    </row>
    <row r="1076" spans="13:17" x14ac:dyDescent="0.25">
      <c r="M1076" s="33"/>
      <c r="N1076" s="33"/>
      <c r="O1076" s="33"/>
      <c r="P1076" s="33"/>
      <c r="Q1076" s="33"/>
    </row>
    <row r="1077" spans="13:17" x14ac:dyDescent="0.25">
      <c r="M1077" s="33"/>
      <c r="N1077" s="33"/>
      <c r="O1077" s="33"/>
      <c r="P1077" s="33"/>
      <c r="Q1077" s="33"/>
    </row>
    <row r="1078" spans="13:17" x14ac:dyDescent="0.25">
      <c r="M1078" s="33"/>
      <c r="N1078" s="33"/>
      <c r="O1078" s="33"/>
      <c r="P1078" s="33"/>
      <c r="Q1078" s="33"/>
    </row>
    <row r="1079" spans="13:17" x14ac:dyDescent="0.25">
      <c r="M1079" s="33"/>
      <c r="N1079" s="33"/>
      <c r="O1079" s="33"/>
      <c r="P1079" s="33"/>
      <c r="Q1079" s="33"/>
    </row>
    <row r="1080" spans="13:17" x14ac:dyDescent="0.25">
      <c r="M1080" s="33"/>
      <c r="N1080" s="33"/>
      <c r="O1080" s="33"/>
      <c r="P1080" s="33"/>
      <c r="Q1080" s="33"/>
    </row>
    <row r="1081" spans="13:17" x14ac:dyDescent="0.25">
      <c r="M1081" s="33"/>
      <c r="N1081" s="33"/>
      <c r="O1081" s="33"/>
      <c r="P1081" s="33"/>
      <c r="Q1081" s="33"/>
    </row>
    <row r="1082" spans="13:17" x14ac:dyDescent="0.25">
      <c r="M1082" s="33"/>
      <c r="N1082" s="33"/>
      <c r="O1082" s="33"/>
      <c r="P1082" s="33"/>
      <c r="Q1082" s="33"/>
    </row>
    <row r="1083" spans="13:17" x14ac:dyDescent="0.25">
      <c r="M1083" s="33"/>
      <c r="N1083" s="33"/>
      <c r="O1083" s="33"/>
      <c r="P1083" s="33"/>
      <c r="Q1083" s="33"/>
    </row>
    <row r="1084" spans="13:17" x14ac:dyDescent="0.25">
      <c r="M1084" s="33"/>
      <c r="N1084" s="33"/>
      <c r="O1084" s="33"/>
      <c r="P1084" s="33"/>
      <c r="Q1084" s="33"/>
    </row>
    <row r="1085" spans="13:17" x14ac:dyDescent="0.25">
      <c r="M1085" s="33"/>
      <c r="N1085" s="33"/>
      <c r="O1085" s="33"/>
      <c r="P1085" s="33"/>
      <c r="Q1085" s="33"/>
    </row>
    <row r="1086" spans="13:17" x14ac:dyDescent="0.25">
      <c r="M1086" s="33"/>
      <c r="N1086" s="33"/>
      <c r="O1086" s="33"/>
      <c r="P1086" s="33"/>
      <c r="Q1086" s="33"/>
    </row>
    <row r="1087" spans="13:17" x14ac:dyDescent="0.25">
      <c r="M1087" s="33"/>
      <c r="N1087" s="33"/>
      <c r="O1087" s="33"/>
      <c r="P1087" s="33"/>
      <c r="Q1087" s="33"/>
    </row>
    <row r="1088" spans="13:17" x14ac:dyDescent="0.25">
      <c r="M1088" s="33"/>
      <c r="N1088" s="33"/>
      <c r="O1088" s="33"/>
      <c r="P1088" s="33"/>
      <c r="Q1088" s="33"/>
    </row>
    <row r="1089" spans="13:17" x14ac:dyDescent="0.25">
      <c r="M1089" s="33"/>
      <c r="N1089" s="33"/>
      <c r="O1089" s="33"/>
      <c r="P1089" s="33"/>
      <c r="Q1089" s="33"/>
    </row>
    <row r="1090" spans="13:17" x14ac:dyDescent="0.25">
      <c r="M1090" s="33"/>
      <c r="N1090" s="33"/>
      <c r="O1090" s="33"/>
      <c r="P1090" s="33"/>
      <c r="Q1090" s="33"/>
    </row>
    <row r="1091" spans="13:17" x14ac:dyDescent="0.25">
      <c r="M1091" s="33"/>
      <c r="N1091" s="33"/>
      <c r="O1091" s="33"/>
      <c r="P1091" s="33"/>
      <c r="Q1091" s="33"/>
    </row>
    <row r="1092" spans="13:17" x14ac:dyDescent="0.25">
      <c r="M1092" s="33"/>
      <c r="N1092" s="33"/>
      <c r="O1092" s="33"/>
      <c r="P1092" s="33"/>
      <c r="Q1092" s="33"/>
    </row>
    <row r="1093" spans="13:17" x14ac:dyDescent="0.25">
      <c r="M1093" s="33"/>
      <c r="N1093" s="33"/>
      <c r="O1093" s="33"/>
      <c r="P1093" s="33"/>
      <c r="Q1093" s="33"/>
    </row>
    <row r="1094" spans="13:17" x14ac:dyDescent="0.25">
      <c r="M1094" s="33"/>
      <c r="N1094" s="33"/>
      <c r="O1094" s="33"/>
      <c r="P1094" s="33"/>
      <c r="Q1094" s="33"/>
    </row>
    <row r="1095" spans="13:17" x14ac:dyDescent="0.25">
      <c r="M1095" s="33"/>
      <c r="N1095" s="33"/>
      <c r="O1095" s="33"/>
      <c r="P1095" s="33"/>
      <c r="Q1095" s="33"/>
    </row>
    <row r="1096" spans="13:17" x14ac:dyDescent="0.25">
      <c r="M1096" s="33"/>
      <c r="N1096" s="33"/>
      <c r="O1096" s="33"/>
      <c r="P1096" s="33"/>
      <c r="Q1096" s="33"/>
    </row>
    <row r="1097" spans="13:17" x14ac:dyDescent="0.25">
      <c r="M1097" s="33"/>
      <c r="N1097" s="33"/>
      <c r="O1097" s="33"/>
      <c r="P1097" s="33"/>
      <c r="Q1097" s="33"/>
    </row>
    <row r="1098" spans="13:17" x14ac:dyDescent="0.25">
      <c r="M1098" s="33"/>
      <c r="N1098" s="33"/>
      <c r="O1098" s="33"/>
      <c r="P1098" s="33"/>
      <c r="Q1098" s="33"/>
    </row>
    <row r="1099" spans="13:17" x14ac:dyDescent="0.25">
      <c r="M1099" s="33"/>
      <c r="N1099" s="33"/>
      <c r="O1099" s="33"/>
      <c r="P1099" s="33"/>
      <c r="Q1099" s="33"/>
    </row>
    <row r="1100" spans="13:17" x14ac:dyDescent="0.25">
      <c r="M1100" s="33"/>
      <c r="N1100" s="33"/>
      <c r="O1100" s="33"/>
      <c r="P1100" s="33"/>
      <c r="Q1100" s="33"/>
    </row>
    <row r="1101" spans="13:17" x14ac:dyDescent="0.25">
      <c r="M1101" s="33"/>
      <c r="N1101" s="33"/>
      <c r="O1101" s="33"/>
      <c r="P1101" s="33"/>
      <c r="Q1101" s="33"/>
    </row>
    <row r="1102" spans="13:17" x14ac:dyDescent="0.25">
      <c r="M1102" s="33"/>
      <c r="N1102" s="33"/>
      <c r="O1102" s="33"/>
      <c r="P1102" s="33"/>
      <c r="Q1102" s="33"/>
    </row>
    <row r="1103" spans="13:17" x14ac:dyDescent="0.25">
      <c r="M1103" s="33"/>
      <c r="N1103" s="33"/>
      <c r="O1103" s="33"/>
      <c r="P1103" s="33"/>
      <c r="Q1103" s="33"/>
    </row>
    <row r="1104" spans="13:17" x14ac:dyDescent="0.25">
      <c r="M1104" s="33"/>
      <c r="N1104" s="33"/>
      <c r="O1104" s="33"/>
      <c r="P1104" s="33"/>
      <c r="Q1104" s="33"/>
    </row>
    <row r="1105" spans="13:17" x14ac:dyDescent="0.25">
      <c r="M1105" s="33"/>
      <c r="N1105" s="33"/>
      <c r="O1105" s="33"/>
      <c r="P1105" s="33"/>
      <c r="Q1105" s="33"/>
    </row>
    <row r="1106" spans="13:17" x14ac:dyDescent="0.25">
      <c r="M1106" s="33"/>
      <c r="N1106" s="33"/>
      <c r="O1106" s="33"/>
      <c r="P1106" s="33"/>
      <c r="Q1106" s="33"/>
    </row>
    <row r="1107" spans="13:17" x14ac:dyDescent="0.25">
      <c r="M1107" s="33"/>
      <c r="N1107" s="33"/>
      <c r="O1107" s="33"/>
      <c r="P1107" s="33"/>
      <c r="Q1107" s="33"/>
    </row>
    <row r="1108" spans="13:17" x14ac:dyDescent="0.25">
      <c r="M1108" s="33"/>
      <c r="N1108" s="33"/>
      <c r="O1108" s="33"/>
      <c r="P1108" s="33"/>
      <c r="Q1108" s="33"/>
    </row>
    <row r="1109" spans="13:17" x14ac:dyDescent="0.25">
      <c r="M1109" s="33"/>
      <c r="N1109" s="33"/>
      <c r="O1109" s="33"/>
      <c r="P1109" s="33"/>
      <c r="Q1109" s="33"/>
    </row>
    <row r="1110" spans="13:17" x14ac:dyDescent="0.25">
      <c r="M1110" s="33"/>
      <c r="N1110" s="33"/>
      <c r="O1110" s="33"/>
      <c r="P1110" s="33"/>
      <c r="Q1110" s="33"/>
    </row>
    <row r="1111" spans="13:17" x14ac:dyDescent="0.25">
      <c r="M1111" s="33"/>
      <c r="N1111" s="33"/>
      <c r="O1111" s="33"/>
      <c r="P1111" s="33"/>
      <c r="Q1111" s="33"/>
    </row>
    <row r="1112" spans="13:17" x14ac:dyDescent="0.25">
      <c r="M1112" s="33"/>
      <c r="N1112" s="33"/>
      <c r="O1112" s="33"/>
      <c r="P1112" s="33"/>
      <c r="Q1112" s="33"/>
    </row>
    <row r="1113" spans="13:17" x14ac:dyDescent="0.25">
      <c r="M1113" s="33"/>
      <c r="N1113" s="33"/>
      <c r="O1113" s="33"/>
      <c r="P1113" s="33"/>
      <c r="Q1113" s="33"/>
    </row>
    <row r="1114" spans="13:17" x14ac:dyDescent="0.25">
      <c r="M1114" s="33"/>
      <c r="N1114" s="33"/>
      <c r="O1114" s="33"/>
      <c r="P1114" s="33"/>
      <c r="Q1114" s="33"/>
    </row>
    <row r="1115" spans="13:17" x14ac:dyDescent="0.25">
      <c r="M1115" s="33"/>
      <c r="N1115" s="33"/>
      <c r="O1115" s="33"/>
      <c r="P1115" s="33"/>
      <c r="Q1115" s="33"/>
    </row>
    <row r="1116" spans="13:17" x14ac:dyDescent="0.25">
      <c r="M1116" s="33"/>
      <c r="N1116" s="33"/>
      <c r="O1116" s="33"/>
      <c r="P1116" s="33"/>
      <c r="Q1116" s="33"/>
    </row>
    <row r="1117" spans="13:17" x14ac:dyDescent="0.25">
      <c r="M1117" s="33"/>
      <c r="N1117" s="33"/>
      <c r="O1117" s="33"/>
      <c r="P1117" s="33"/>
      <c r="Q1117" s="33"/>
    </row>
    <row r="1118" spans="13:17" x14ac:dyDescent="0.25">
      <c r="M1118" s="33"/>
      <c r="N1118" s="33"/>
      <c r="O1118" s="33"/>
      <c r="P1118" s="33"/>
      <c r="Q1118" s="33"/>
    </row>
    <row r="1119" spans="13:17" x14ac:dyDescent="0.25">
      <c r="M1119" s="33"/>
      <c r="N1119" s="33"/>
      <c r="O1119" s="33"/>
      <c r="P1119" s="33"/>
      <c r="Q1119" s="33"/>
    </row>
    <row r="1120" spans="13:17" x14ac:dyDescent="0.25">
      <c r="M1120" s="33"/>
      <c r="N1120" s="33"/>
      <c r="O1120" s="33"/>
      <c r="P1120" s="33"/>
      <c r="Q1120" s="33"/>
    </row>
    <row r="1121" spans="13:17" x14ac:dyDescent="0.25">
      <c r="M1121" s="33"/>
      <c r="N1121" s="33"/>
      <c r="O1121" s="33"/>
      <c r="P1121" s="33"/>
      <c r="Q1121" s="33"/>
    </row>
    <row r="1122" spans="13:17" x14ac:dyDescent="0.25">
      <c r="M1122" s="33"/>
      <c r="N1122" s="33"/>
      <c r="O1122" s="33"/>
      <c r="P1122" s="33"/>
      <c r="Q1122" s="33"/>
    </row>
    <row r="1123" spans="13:17" x14ac:dyDescent="0.25">
      <c r="M1123" s="33"/>
      <c r="N1123" s="33"/>
      <c r="O1123" s="33"/>
      <c r="P1123" s="33"/>
      <c r="Q1123" s="33"/>
    </row>
    <row r="1124" spans="13:17" x14ac:dyDescent="0.25">
      <c r="M1124" s="33"/>
      <c r="N1124" s="33"/>
      <c r="O1124" s="33"/>
      <c r="P1124" s="33"/>
      <c r="Q1124" s="33"/>
    </row>
    <row r="1125" spans="13:17" x14ac:dyDescent="0.25">
      <c r="M1125" s="33"/>
      <c r="N1125" s="33"/>
      <c r="O1125" s="33"/>
      <c r="P1125" s="33"/>
      <c r="Q1125" s="33"/>
    </row>
    <row r="1126" spans="13:17" x14ac:dyDescent="0.25">
      <c r="M1126" s="33"/>
      <c r="N1126" s="33"/>
      <c r="O1126" s="33"/>
      <c r="P1126" s="33"/>
      <c r="Q1126" s="33"/>
    </row>
    <row r="1127" spans="13:17" x14ac:dyDescent="0.25">
      <c r="M1127" s="33"/>
      <c r="N1127" s="33"/>
      <c r="O1127" s="33"/>
      <c r="P1127" s="33"/>
      <c r="Q1127" s="33"/>
    </row>
    <row r="1128" spans="13:17" x14ac:dyDescent="0.25">
      <c r="M1128" s="33"/>
      <c r="N1128" s="33"/>
      <c r="O1128" s="33"/>
      <c r="P1128" s="33"/>
      <c r="Q1128" s="33"/>
    </row>
    <row r="1129" spans="13:17" x14ac:dyDescent="0.25">
      <c r="M1129" s="33"/>
      <c r="N1129" s="33"/>
      <c r="O1129" s="33"/>
      <c r="P1129" s="33"/>
      <c r="Q1129" s="33"/>
    </row>
    <row r="1130" spans="13:17" x14ac:dyDescent="0.25">
      <c r="M1130" s="33"/>
      <c r="N1130" s="33"/>
      <c r="O1130" s="33"/>
      <c r="P1130" s="33"/>
      <c r="Q1130" s="33"/>
    </row>
    <row r="1131" spans="13:17" x14ac:dyDescent="0.25">
      <c r="M1131" s="33"/>
      <c r="N1131" s="33"/>
      <c r="O1131" s="33"/>
      <c r="P1131" s="33"/>
      <c r="Q1131" s="33"/>
    </row>
    <row r="1132" spans="13:17" x14ac:dyDescent="0.25">
      <c r="M1132" s="33"/>
      <c r="N1132" s="33"/>
      <c r="O1132" s="33"/>
      <c r="P1132" s="33"/>
      <c r="Q1132" s="33"/>
    </row>
    <row r="1133" spans="13:17" x14ac:dyDescent="0.25">
      <c r="M1133" s="33"/>
      <c r="N1133" s="33"/>
      <c r="O1133" s="33"/>
      <c r="P1133" s="33"/>
      <c r="Q1133" s="33"/>
    </row>
    <row r="1134" spans="13:17" x14ac:dyDescent="0.25">
      <c r="M1134" s="33"/>
      <c r="N1134" s="33"/>
      <c r="O1134" s="33"/>
      <c r="P1134" s="33"/>
      <c r="Q1134" s="33"/>
    </row>
    <row r="1135" spans="13:17" x14ac:dyDescent="0.25">
      <c r="M1135" s="33"/>
      <c r="N1135" s="33"/>
      <c r="O1135" s="33"/>
      <c r="P1135" s="33"/>
      <c r="Q1135" s="33"/>
    </row>
    <row r="1136" spans="13:17" x14ac:dyDescent="0.25">
      <c r="M1136" s="33"/>
      <c r="N1136" s="33"/>
      <c r="O1136" s="33"/>
      <c r="P1136" s="33"/>
      <c r="Q1136" s="33"/>
    </row>
    <row r="1137" spans="13:17" x14ac:dyDescent="0.25">
      <c r="M1137" s="33"/>
      <c r="N1137" s="33"/>
      <c r="O1137" s="33"/>
      <c r="P1137" s="33"/>
      <c r="Q1137" s="33"/>
    </row>
    <row r="1138" spans="13:17" x14ac:dyDescent="0.25">
      <c r="M1138" s="33"/>
      <c r="N1138" s="33"/>
      <c r="O1138" s="33"/>
      <c r="P1138" s="33"/>
      <c r="Q1138" s="33"/>
    </row>
    <row r="1139" spans="13:17" x14ac:dyDescent="0.25">
      <c r="M1139" s="33"/>
      <c r="N1139" s="33"/>
      <c r="O1139" s="33"/>
      <c r="P1139" s="33"/>
      <c r="Q1139" s="33"/>
    </row>
    <row r="1140" spans="13:17" x14ac:dyDescent="0.25">
      <c r="M1140" s="33"/>
      <c r="N1140" s="33"/>
      <c r="O1140" s="33"/>
      <c r="P1140" s="33"/>
      <c r="Q1140" s="33"/>
    </row>
    <row r="1141" spans="13:17" x14ac:dyDescent="0.25">
      <c r="M1141" s="33"/>
      <c r="N1141" s="33"/>
      <c r="O1141" s="33"/>
      <c r="P1141" s="33"/>
      <c r="Q1141" s="33"/>
    </row>
    <row r="1142" spans="13:17" x14ac:dyDescent="0.25">
      <c r="M1142" s="33"/>
      <c r="N1142" s="33"/>
      <c r="O1142" s="33"/>
      <c r="P1142" s="33"/>
      <c r="Q1142" s="33"/>
    </row>
    <row r="1143" spans="13:17" x14ac:dyDescent="0.25">
      <c r="M1143" s="33"/>
      <c r="N1143" s="33"/>
      <c r="O1143" s="33"/>
      <c r="P1143" s="33"/>
      <c r="Q1143" s="33"/>
    </row>
    <row r="1144" spans="13:17" x14ac:dyDescent="0.25">
      <c r="M1144" s="33"/>
      <c r="N1144" s="33"/>
      <c r="O1144" s="33"/>
      <c r="P1144" s="33"/>
      <c r="Q1144" s="33"/>
    </row>
    <row r="1145" spans="13:17" x14ac:dyDescent="0.25">
      <c r="M1145" s="33"/>
      <c r="N1145" s="33"/>
      <c r="O1145" s="33"/>
      <c r="P1145" s="33"/>
      <c r="Q1145" s="33"/>
    </row>
    <row r="1146" spans="13:17" x14ac:dyDescent="0.25">
      <c r="M1146" s="33"/>
      <c r="N1146" s="33"/>
      <c r="O1146" s="33"/>
      <c r="P1146" s="33"/>
      <c r="Q1146" s="33"/>
    </row>
    <row r="1147" spans="13:17" x14ac:dyDescent="0.25">
      <c r="M1147" s="33"/>
      <c r="N1147" s="33"/>
      <c r="O1147" s="33"/>
      <c r="P1147" s="33"/>
      <c r="Q1147" s="33"/>
    </row>
    <row r="1148" spans="13:17" x14ac:dyDescent="0.25">
      <c r="M1148" s="33"/>
      <c r="N1148" s="33"/>
      <c r="O1148" s="33"/>
      <c r="P1148" s="33"/>
      <c r="Q1148" s="33"/>
    </row>
    <row r="1149" spans="13:17" x14ac:dyDescent="0.25">
      <c r="M1149" s="33"/>
      <c r="N1149" s="33"/>
      <c r="O1149" s="33"/>
      <c r="P1149" s="33"/>
      <c r="Q1149" s="33"/>
    </row>
    <row r="1150" spans="13:17" x14ac:dyDescent="0.25">
      <c r="M1150" s="33"/>
      <c r="N1150" s="33"/>
      <c r="O1150" s="33"/>
      <c r="P1150" s="33"/>
      <c r="Q1150" s="33"/>
    </row>
    <row r="1151" spans="13:17" x14ac:dyDescent="0.25">
      <c r="M1151" s="33"/>
      <c r="N1151" s="33"/>
      <c r="O1151" s="33"/>
      <c r="P1151" s="33"/>
      <c r="Q1151" s="33"/>
    </row>
    <row r="1152" spans="13:17" x14ac:dyDescent="0.25">
      <c r="M1152" s="33"/>
      <c r="N1152" s="33"/>
      <c r="O1152" s="33"/>
      <c r="P1152" s="33"/>
      <c r="Q1152" s="33"/>
    </row>
    <row r="1153" spans="13:17" x14ac:dyDescent="0.25">
      <c r="M1153" s="33"/>
      <c r="N1153" s="33"/>
      <c r="O1153" s="33"/>
      <c r="P1153" s="33"/>
      <c r="Q1153" s="33"/>
    </row>
    <row r="1154" spans="13:17" x14ac:dyDescent="0.25">
      <c r="M1154" s="33"/>
      <c r="N1154" s="33"/>
      <c r="O1154" s="33"/>
      <c r="P1154" s="33"/>
      <c r="Q1154" s="33"/>
    </row>
    <row r="1155" spans="13:17" x14ac:dyDescent="0.25">
      <c r="M1155" s="33"/>
      <c r="N1155" s="33"/>
      <c r="O1155" s="33"/>
      <c r="P1155" s="33"/>
      <c r="Q1155" s="33"/>
    </row>
    <row r="1156" spans="13:17" x14ac:dyDescent="0.25">
      <c r="M1156" s="33"/>
      <c r="N1156" s="33"/>
      <c r="O1156" s="33"/>
      <c r="P1156" s="33"/>
      <c r="Q1156" s="33"/>
    </row>
    <row r="1157" spans="13:17" x14ac:dyDescent="0.25">
      <c r="M1157" s="33"/>
      <c r="N1157" s="33"/>
      <c r="O1157" s="33"/>
      <c r="P1157" s="33"/>
      <c r="Q1157" s="33"/>
    </row>
    <row r="1158" spans="13:17" x14ac:dyDescent="0.25">
      <c r="M1158" s="33"/>
      <c r="N1158" s="33"/>
      <c r="O1158" s="33"/>
      <c r="P1158" s="33"/>
      <c r="Q1158" s="33"/>
    </row>
    <row r="1159" spans="13:17" x14ac:dyDescent="0.25">
      <c r="M1159" s="33"/>
      <c r="N1159" s="33"/>
      <c r="O1159" s="33"/>
      <c r="P1159" s="33"/>
      <c r="Q1159" s="33"/>
    </row>
    <row r="1160" spans="13:17" x14ac:dyDescent="0.25">
      <c r="M1160" s="33"/>
      <c r="N1160" s="33"/>
      <c r="O1160" s="33"/>
      <c r="P1160" s="33"/>
      <c r="Q1160" s="33"/>
    </row>
    <row r="1161" spans="13:17" x14ac:dyDescent="0.25">
      <c r="M1161" s="33"/>
      <c r="N1161" s="33"/>
      <c r="O1161" s="33"/>
      <c r="P1161" s="33"/>
      <c r="Q1161" s="33"/>
    </row>
    <row r="1162" spans="13:17" x14ac:dyDescent="0.25">
      <c r="M1162" s="33"/>
      <c r="N1162" s="33"/>
      <c r="O1162" s="33"/>
      <c r="P1162" s="33"/>
      <c r="Q1162" s="33"/>
    </row>
    <row r="1163" spans="13:17" x14ac:dyDescent="0.25">
      <c r="M1163" s="33"/>
      <c r="N1163" s="33"/>
      <c r="O1163" s="33"/>
      <c r="P1163" s="33"/>
      <c r="Q1163" s="33"/>
    </row>
    <row r="1164" spans="13:17" x14ac:dyDescent="0.25">
      <c r="M1164" s="33"/>
      <c r="N1164" s="33"/>
      <c r="O1164" s="33"/>
      <c r="P1164" s="33"/>
      <c r="Q1164" s="33"/>
    </row>
    <row r="1165" spans="13:17" x14ac:dyDescent="0.25">
      <c r="M1165" s="33"/>
      <c r="N1165" s="33"/>
      <c r="O1165" s="33"/>
      <c r="P1165" s="33"/>
      <c r="Q1165" s="33"/>
    </row>
    <row r="1166" spans="13:17" x14ac:dyDescent="0.25">
      <c r="M1166" s="33"/>
      <c r="N1166" s="33"/>
      <c r="O1166" s="33"/>
      <c r="P1166" s="33"/>
      <c r="Q1166" s="33"/>
    </row>
    <row r="1167" spans="13:17" x14ac:dyDescent="0.25">
      <c r="M1167" s="33"/>
      <c r="N1167" s="33"/>
      <c r="O1167" s="33"/>
      <c r="P1167" s="33"/>
      <c r="Q1167" s="33"/>
    </row>
    <row r="1168" spans="13:17" x14ac:dyDescent="0.25">
      <c r="M1168" s="33"/>
      <c r="N1168" s="33"/>
      <c r="O1168" s="33"/>
      <c r="P1168" s="33"/>
      <c r="Q1168" s="33"/>
    </row>
    <row r="1169" spans="13:17" x14ac:dyDescent="0.25">
      <c r="M1169" s="33"/>
      <c r="N1169" s="33"/>
      <c r="O1169" s="33"/>
      <c r="P1169" s="33"/>
      <c r="Q1169" s="33"/>
    </row>
    <row r="1170" spans="13:17" x14ac:dyDescent="0.25">
      <c r="M1170" s="33"/>
      <c r="N1170" s="33"/>
      <c r="O1170" s="33"/>
      <c r="P1170" s="33"/>
      <c r="Q1170" s="33"/>
    </row>
    <row r="1171" spans="13:17" x14ac:dyDescent="0.25">
      <c r="M1171" s="33"/>
      <c r="N1171" s="33"/>
      <c r="O1171" s="33"/>
      <c r="P1171" s="33"/>
      <c r="Q1171" s="33"/>
    </row>
    <row r="1172" spans="13:17" x14ac:dyDescent="0.25">
      <c r="M1172" s="33"/>
      <c r="N1172" s="33"/>
      <c r="O1172" s="33"/>
      <c r="P1172" s="33"/>
      <c r="Q1172" s="33"/>
    </row>
    <row r="1173" spans="13:17" x14ac:dyDescent="0.25">
      <c r="M1173" s="33"/>
      <c r="N1173" s="33"/>
      <c r="O1173" s="33"/>
      <c r="P1173" s="33"/>
      <c r="Q1173" s="33"/>
    </row>
    <row r="1174" spans="13:17" x14ac:dyDescent="0.25">
      <c r="M1174" s="33"/>
      <c r="N1174" s="33"/>
      <c r="O1174" s="33"/>
      <c r="P1174" s="33"/>
      <c r="Q1174" s="33"/>
    </row>
    <row r="1175" spans="13:17" x14ac:dyDescent="0.25">
      <c r="M1175" s="33"/>
      <c r="N1175" s="33"/>
      <c r="O1175" s="33"/>
      <c r="P1175" s="33"/>
      <c r="Q1175" s="33"/>
    </row>
    <row r="1176" spans="13:17" x14ac:dyDescent="0.25">
      <c r="M1176" s="33"/>
      <c r="N1176" s="33"/>
      <c r="O1176" s="33"/>
      <c r="P1176" s="33"/>
      <c r="Q1176" s="33"/>
    </row>
    <row r="1177" spans="13:17" x14ac:dyDescent="0.25">
      <c r="M1177" s="33"/>
      <c r="N1177" s="33"/>
      <c r="O1177" s="33"/>
      <c r="P1177" s="33"/>
      <c r="Q1177" s="33"/>
    </row>
    <row r="1178" spans="13:17" x14ac:dyDescent="0.25">
      <c r="M1178" s="33"/>
      <c r="N1178" s="33"/>
      <c r="O1178" s="33"/>
      <c r="P1178" s="33"/>
      <c r="Q1178" s="33"/>
    </row>
    <row r="1179" spans="13:17" x14ac:dyDescent="0.25">
      <c r="M1179" s="33"/>
      <c r="N1179" s="33"/>
      <c r="O1179" s="33"/>
      <c r="P1179" s="33"/>
      <c r="Q1179" s="33"/>
    </row>
    <row r="1180" spans="13:17" x14ac:dyDescent="0.25">
      <c r="M1180" s="33"/>
      <c r="N1180" s="33"/>
      <c r="O1180" s="33"/>
      <c r="P1180" s="33"/>
      <c r="Q1180" s="33"/>
    </row>
    <row r="1181" spans="13:17" x14ac:dyDescent="0.25">
      <c r="M1181" s="33"/>
      <c r="N1181" s="33"/>
      <c r="O1181" s="33"/>
      <c r="P1181" s="33"/>
      <c r="Q1181" s="33"/>
    </row>
    <row r="1182" spans="13:17" x14ac:dyDescent="0.25">
      <c r="M1182" s="33"/>
      <c r="N1182" s="33"/>
      <c r="O1182" s="33"/>
      <c r="P1182" s="33"/>
      <c r="Q1182" s="33"/>
    </row>
    <row r="1183" spans="13:17" x14ac:dyDescent="0.25">
      <c r="M1183" s="33"/>
      <c r="N1183" s="33"/>
      <c r="O1183" s="33"/>
      <c r="P1183" s="33"/>
      <c r="Q1183" s="33"/>
    </row>
    <row r="1184" spans="13:17" x14ac:dyDescent="0.25">
      <c r="M1184" s="33"/>
      <c r="N1184" s="33"/>
      <c r="O1184" s="33"/>
      <c r="P1184" s="33"/>
      <c r="Q1184" s="33"/>
    </row>
    <row r="1185" spans="13:17" x14ac:dyDescent="0.25">
      <c r="M1185" s="33"/>
      <c r="N1185" s="33"/>
      <c r="O1185" s="33"/>
      <c r="P1185" s="33"/>
      <c r="Q1185" s="33"/>
    </row>
    <row r="1186" spans="13:17" x14ac:dyDescent="0.25">
      <c r="M1186" s="33"/>
      <c r="N1186" s="33"/>
      <c r="O1186" s="33"/>
      <c r="P1186" s="33"/>
      <c r="Q1186" s="33"/>
    </row>
    <row r="1187" spans="13:17" x14ac:dyDescent="0.25">
      <c r="M1187" s="33"/>
      <c r="N1187" s="33"/>
      <c r="O1187" s="33"/>
      <c r="P1187" s="33"/>
      <c r="Q1187" s="33"/>
    </row>
    <row r="1188" spans="13:17" x14ac:dyDescent="0.25">
      <c r="M1188" s="33"/>
      <c r="N1188" s="33"/>
      <c r="O1188" s="33"/>
      <c r="P1188" s="33"/>
      <c r="Q1188" s="33"/>
    </row>
    <row r="1189" spans="13:17" x14ac:dyDescent="0.25">
      <c r="M1189" s="33"/>
      <c r="N1189" s="33"/>
      <c r="O1189" s="33"/>
      <c r="P1189" s="33"/>
      <c r="Q1189" s="33"/>
    </row>
    <row r="1190" spans="13:17" x14ac:dyDescent="0.25">
      <c r="M1190" s="33"/>
      <c r="N1190" s="33"/>
      <c r="O1190" s="33"/>
      <c r="P1190" s="33"/>
      <c r="Q1190" s="33"/>
    </row>
    <row r="1191" spans="13:17" x14ac:dyDescent="0.25">
      <c r="M1191" s="33"/>
      <c r="N1191" s="33"/>
      <c r="O1191" s="33"/>
      <c r="P1191" s="33"/>
      <c r="Q1191" s="33"/>
    </row>
    <row r="1192" spans="13:17" x14ac:dyDescent="0.25">
      <c r="M1192" s="33"/>
      <c r="N1192" s="33"/>
      <c r="O1192" s="33"/>
      <c r="P1192" s="33"/>
      <c r="Q1192" s="33"/>
    </row>
    <row r="1193" spans="13:17" x14ac:dyDescent="0.25">
      <c r="M1193" s="33"/>
      <c r="N1193" s="33"/>
      <c r="O1193" s="33"/>
      <c r="P1193" s="33"/>
      <c r="Q1193" s="33"/>
    </row>
    <row r="1194" spans="13:17" x14ac:dyDescent="0.25">
      <c r="M1194" s="33"/>
      <c r="N1194" s="33"/>
      <c r="O1194" s="33"/>
      <c r="P1194" s="33"/>
      <c r="Q1194" s="33"/>
    </row>
    <row r="1195" spans="13:17" x14ac:dyDescent="0.25">
      <c r="M1195" s="33"/>
      <c r="N1195" s="33"/>
      <c r="O1195" s="33"/>
      <c r="P1195" s="33"/>
      <c r="Q1195" s="33"/>
    </row>
    <row r="1196" spans="13:17" x14ac:dyDescent="0.25">
      <c r="M1196" s="33"/>
      <c r="N1196" s="33"/>
      <c r="O1196" s="33"/>
      <c r="P1196" s="33"/>
      <c r="Q1196" s="33"/>
    </row>
    <row r="1197" spans="13:17" x14ac:dyDescent="0.25">
      <c r="M1197" s="33"/>
      <c r="N1197" s="33"/>
      <c r="O1197" s="33"/>
      <c r="P1197" s="33"/>
      <c r="Q1197" s="33"/>
    </row>
    <row r="1198" spans="13:17" x14ac:dyDescent="0.25">
      <c r="M1198" s="33"/>
      <c r="N1198" s="33"/>
      <c r="O1198" s="33"/>
      <c r="P1198" s="33"/>
      <c r="Q1198" s="33"/>
    </row>
    <row r="1199" spans="13:17" x14ac:dyDescent="0.25">
      <c r="M1199" s="33"/>
      <c r="N1199" s="33"/>
      <c r="O1199" s="33"/>
      <c r="P1199" s="33"/>
      <c r="Q1199" s="33"/>
    </row>
    <row r="1200" spans="13:17" x14ac:dyDescent="0.25">
      <c r="M1200" s="33"/>
      <c r="N1200" s="33"/>
      <c r="O1200" s="33"/>
      <c r="P1200" s="33"/>
      <c r="Q1200" s="33"/>
    </row>
    <row r="1201" spans="13:17" x14ac:dyDescent="0.25">
      <c r="M1201" s="33"/>
      <c r="N1201" s="33"/>
      <c r="O1201" s="33"/>
      <c r="P1201" s="33"/>
      <c r="Q1201" s="33"/>
    </row>
    <row r="1202" spans="13:17" x14ac:dyDescent="0.25">
      <c r="M1202" s="33"/>
      <c r="N1202" s="33"/>
      <c r="O1202" s="33"/>
      <c r="P1202" s="33"/>
      <c r="Q1202" s="33"/>
    </row>
    <row r="1203" spans="13:17" x14ac:dyDescent="0.25">
      <c r="M1203" s="33"/>
      <c r="N1203" s="33"/>
      <c r="O1203" s="33"/>
      <c r="P1203" s="33"/>
      <c r="Q1203" s="33"/>
    </row>
    <row r="1204" spans="13:17" x14ac:dyDescent="0.25">
      <c r="M1204" s="33"/>
      <c r="N1204" s="33"/>
      <c r="O1204" s="33"/>
      <c r="P1204" s="33"/>
      <c r="Q1204" s="33"/>
    </row>
    <row r="1205" spans="13:17" x14ac:dyDescent="0.25">
      <c r="M1205" s="33"/>
      <c r="N1205" s="33"/>
      <c r="O1205" s="33"/>
      <c r="P1205" s="33"/>
      <c r="Q1205" s="33"/>
    </row>
    <row r="1206" spans="13:17" x14ac:dyDescent="0.25">
      <c r="M1206" s="33"/>
      <c r="N1206" s="33"/>
      <c r="O1206" s="33"/>
      <c r="P1206" s="33"/>
      <c r="Q1206" s="33"/>
    </row>
    <row r="1207" spans="13:17" x14ac:dyDescent="0.25">
      <c r="M1207" s="33"/>
      <c r="N1207" s="33"/>
      <c r="O1207" s="33"/>
      <c r="P1207" s="33"/>
      <c r="Q1207" s="33"/>
    </row>
    <row r="1208" spans="13:17" x14ac:dyDescent="0.25">
      <c r="M1208" s="33"/>
      <c r="N1208" s="33"/>
      <c r="O1208" s="33"/>
      <c r="P1208" s="33"/>
      <c r="Q1208" s="33"/>
    </row>
    <row r="1209" spans="13:17" x14ac:dyDescent="0.25">
      <c r="M1209" s="33"/>
      <c r="N1209" s="33"/>
      <c r="O1209" s="33"/>
      <c r="P1209" s="33"/>
      <c r="Q1209" s="33"/>
    </row>
    <row r="1210" spans="13:17" x14ac:dyDescent="0.25">
      <c r="M1210" s="33"/>
      <c r="N1210" s="33"/>
      <c r="O1210" s="33"/>
      <c r="P1210" s="33"/>
      <c r="Q1210" s="33"/>
    </row>
    <row r="1211" spans="13:17" x14ac:dyDescent="0.25">
      <c r="M1211" s="33"/>
      <c r="N1211" s="33"/>
      <c r="O1211" s="33"/>
      <c r="P1211" s="33"/>
      <c r="Q1211" s="33"/>
    </row>
    <row r="1212" spans="13:17" x14ac:dyDescent="0.25">
      <c r="M1212" s="33"/>
      <c r="N1212" s="33"/>
      <c r="O1212" s="33"/>
      <c r="P1212" s="33"/>
      <c r="Q1212" s="33"/>
    </row>
    <row r="1213" spans="13:17" x14ac:dyDescent="0.25">
      <c r="M1213" s="33"/>
      <c r="N1213" s="33"/>
      <c r="O1213" s="33"/>
      <c r="P1213" s="33"/>
      <c r="Q1213" s="33"/>
    </row>
    <row r="1214" spans="13:17" x14ac:dyDescent="0.25">
      <c r="M1214" s="33"/>
      <c r="N1214" s="33"/>
      <c r="O1214" s="33"/>
      <c r="P1214" s="33"/>
      <c r="Q1214" s="33"/>
    </row>
    <row r="1215" spans="13:17" x14ac:dyDescent="0.25">
      <c r="M1215" s="33"/>
      <c r="N1215" s="33"/>
      <c r="O1215" s="33"/>
      <c r="P1215" s="33"/>
      <c r="Q1215" s="33"/>
    </row>
    <row r="1216" spans="13:17" x14ac:dyDescent="0.25">
      <c r="M1216" s="33"/>
      <c r="N1216" s="33"/>
      <c r="O1216" s="33"/>
      <c r="P1216" s="33"/>
      <c r="Q1216" s="33"/>
    </row>
    <row r="1217" spans="13:17" x14ac:dyDescent="0.25">
      <c r="M1217" s="33"/>
      <c r="N1217" s="33"/>
      <c r="O1217" s="33"/>
      <c r="P1217" s="33"/>
      <c r="Q1217" s="33"/>
    </row>
    <row r="1218" spans="13:17" x14ac:dyDescent="0.25">
      <c r="M1218" s="33"/>
      <c r="N1218" s="33"/>
      <c r="O1218" s="33"/>
      <c r="P1218" s="33"/>
      <c r="Q1218" s="33"/>
    </row>
    <row r="1219" spans="13:17" x14ac:dyDescent="0.25">
      <c r="M1219" s="33"/>
      <c r="N1219" s="33"/>
      <c r="O1219" s="33"/>
      <c r="P1219" s="33"/>
      <c r="Q1219" s="33"/>
    </row>
    <row r="1220" spans="13:17" x14ac:dyDescent="0.25">
      <c r="M1220" s="33"/>
      <c r="N1220" s="33"/>
      <c r="O1220" s="33"/>
      <c r="P1220" s="33"/>
      <c r="Q1220" s="33"/>
    </row>
    <row r="1221" spans="13:17" x14ac:dyDescent="0.25">
      <c r="M1221" s="33"/>
      <c r="N1221" s="33"/>
      <c r="O1221" s="33"/>
      <c r="P1221" s="33"/>
      <c r="Q1221" s="33"/>
    </row>
    <row r="1222" spans="13:17" x14ac:dyDescent="0.25">
      <c r="M1222" s="33"/>
      <c r="N1222" s="33"/>
      <c r="O1222" s="33"/>
      <c r="P1222" s="33"/>
      <c r="Q1222" s="33"/>
    </row>
    <row r="1223" spans="13:17" x14ac:dyDescent="0.25">
      <c r="M1223" s="33"/>
      <c r="N1223" s="33"/>
      <c r="O1223" s="33"/>
      <c r="P1223" s="33"/>
      <c r="Q1223" s="33"/>
    </row>
    <row r="1224" spans="13:17" x14ac:dyDescent="0.25">
      <c r="M1224" s="33"/>
      <c r="N1224" s="33"/>
      <c r="O1224" s="33"/>
      <c r="P1224" s="33"/>
      <c r="Q1224" s="33"/>
    </row>
    <row r="1225" spans="13:17" x14ac:dyDescent="0.25">
      <c r="M1225" s="33"/>
      <c r="N1225" s="33"/>
      <c r="O1225" s="33"/>
      <c r="P1225" s="33"/>
      <c r="Q1225" s="33"/>
    </row>
    <row r="1226" spans="13:17" x14ac:dyDescent="0.25">
      <c r="M1226" s="33"/>
      <c r="N1226" s="33"/>
      <c r="O1226" s="33"/>
      <c r="P1226" s="33"/>
      <c r="Q1226" s="33"/>
    </row>
    <row r="1227" spans="13:17" x14ac:dyDescent="0.25">
      <c r="M1227" s="33"/>
      <c r="N1227" s="33"/>
      <c r="O1227" s="33"/>
      <c r="P1227" s="33"/>
      <c r="Q1227" s="33"/>
    </row>
    <row r="1228" spans="13:17" x14ac:dyDescent="0.25">
      <c r="M1228" s="33"/>
      <c r="N1228" s="33"/>
      <c r="O1228" s="33"/>
      <c r="P1228" s="33"/>
      <c r="Q1228" s="33"/>
    </row>
    <row r="1229" spans="13:17" x14ac:dyDescent="0.25">
      <c r="M1229" s="33"/>
      <c r="N1229" s="33"/>
      <c r="O1229" s="33"/>
      <c r="P1229" s="33"/>
      <c r="Q1229" s="33"/>
    </row>
    <row r="1230" spans="13:17" x14ac:dyDescent="0.25">
      <c r="M1230" s="33"/>
      <c r="N1230" s="33"/>
      <c r="O1230" s="33"/>
      <c r="P1230" s="33"/>
      <c r="Q1230" s="33"/>
    </row>
    <row r="1231" spans="13:17" x14ac:dyDescent="0.25">
      <c r="M1231" s="33"/>
      <c r="N1231" s="33"/>
      <c r="O1231" s="33"/>
      <c r="P1231" s="33"/>
      <c r="Q1231" s="33"/>
    </row>
    <row r="1232" spans="13:17" x14ac:dyDescent="0.25">
      <c r="M1232" s="33"/>
      <c r="N1232" s="33"/>
      <c r="O1232" s="33"/>
      <c r="P1232" s="33"/>
      <c r="Q1232" s="33"/>
    </row>
    <row r="1233" spans="13:17" x14ac:dyDescent="0.25">
      <c r="M1233" s="33"/>
      <c r="N1233" s="33"/>
      <c r="O1233" s="33"/>
      <c r="P1233" s="33"/>
      <c r="Q1233" s="33"/>
    </row>
    <row r="1234" spans="13:17" x14ac:dyDescent="0.25">
      <c r="M1234" s="33"/>
      <c r="N1234" s="33"/>
      <c r="O1234" s="33"/>
      <c r="P1234" s="33"/>
      <c r="Q1234" s="33"/>
    </row>
    <row r="1235" spans="13:17" x14ac:dyDescent="0.25">
      <c r="M1235" s="33"/>
      <c r="N1235" s="33"/>
      <c r="O1235" s="33"/>
      <c r="P1235" s="33"/>
      <c r="Q1235" s="33"/>
    </row>
    <row r="1236" spans="13:17" x14ac:dyDescent="0.25">
      <c r="M1236" s="33"/>
      <c r="N1236" s="33"/>
      <c r="O1236" s="33"/>
      <c r="P1236" s="33"/>
      <c r="Q1236" s="33"/>
    </row>
    <row r="1237" spans="13:17" x14ac:dyDescent="0.25">
      <c r="M1237" s="33"/>
      <c r="N1237" s="33"/>
      <c r="O1237" s="33"/>
      <c r="P1237" s="33"/>
      <c r="Q1237" s="33"/>
    </row>
    <row r="1238" spans="13:17" x14ac:dyDescent="0.25">
      <c r="M1238" s="33"/>
      <c r="N1238" s="33"/>
      <c r="O1238" s="33"/>
      <c r="P1238" s="33"/>
      <c r="Q1238" s="33"/>
    </row>
    <row r="1239" spans="13:17" x14ac:dyDescent="0.25">
      <c r="M1239" s="33"/>
      <c r="N1239" s="33"/>
      <c r="O1239" s="33"/>
      <c r="P1239" s="33"/>
      <c r="Q1239" s="33"/>
    </row>
    <row r="1240" spans="13:17" x14ac:dyDescent="0.25">
      <c r="M1240" s="33"/>
      <c r="N1240" s="33"/>
      <c r="O1240" s="33"/>
      <c r="P1240" s="33"/>
      <c r="Q1240" s="33"/>
    </row>
    <row r="1241" spans="13:17" x14ac:dyDescent="0.25">
      <c r="M1241" s="33"/>
      <c r="N1241" s="33"/>
      <c r="O1241" s="33"/>
      <c r="P1241" s="33"/>
      <c r="Q1241" s="33"/>
    </row>
    <row r="1242" spans="13:17" x14ac:dyDescent="0.25">
      <c r="M1242" s="33"/>
      <c r="N1242" s="33"/>
      <c r="O1242" s="33"/>
      <c r="P1242" s="33"/>
      <c r="Q1242" s="33"/>
    </row>
    <row r="1243" spans="13:17" x14ac:dyDescent="0.25">
      <c r="M1243" s="33"/>
      <c r="N1243" s="33"/>
      <c r="O1243" s="33"/>
      <c r="P1243" s="33"/>
      <c r="Q1243" s="33"/>
    </row>
    <row r="1244" spans="13:17" x14ac:dyDescent="0.25">
      <c r="M1244" s="33"/>
      <c r="N1244" s="33"/>
      <c r="O1244" s="33"/>
      <c r="P1244" s="33"/>
      <c r="Q1244" s="33"/>
    </row>
    <row r="1245" spans="13:17" x14ac:dyDescent="0.25">
      <c r="M1245" s="33"/>
      <c r="N1245" s="33"/>
      <c r="O1245" s="33"/>
      <c r="P1245" s="33"/>
      <c r="Q1245" s="33"/>
    </row>
    <row r="1246" spans="13:17" x14ac:dyDescent="0.25">
      <c r="M1246" s="33"/>
      <c r="N1246" s="33"/>
      <c r="O1246" s="33"/>
      <c r="P1246" s="33"/>
      <c r="Q1246" s="33"/>
    </row>
    <row r="1247" spans="13:17" x14ac:dyDescent="0.25">
      <c r="M1247" s="33"/>
      <c r="N1247" s="33"/>
      <c r="O1247" s="33"/>
      <c r="P1247" s="33"/>
      <c r="Q1247" s="33"/>
    </row>
    <row r="1248" spans="13:17" x14ac:dyDescent="0.25">
      <c r="M1248" s="33"/>
      <c r="N1248" s="33"/>
      <c r="O1248" s="33"/>
      <c r="P1248" s="33"/>
      <c r="Q1248" s="33"/>
    </row>
    <row r="1249" spans="13:17" x14ac:dyDescent="0.25">
      <c r="M1249" s="33"/>
      <c r="N1249" s="33"/>
      <c r="O1249" s="33"/>
      <c r="P1249" s="33"/>
      <c r="Q1249" s="33"/>
    </row>
    <row r="1250" spans="13:17" x14ac:dyDescent="0.25">
      <c r="M1250" s="33"/>
      <c r="N1250" s="33"/>
      <c r="O1250" s="33"/>
      <c r="P1250" s="33"/>
      <c r="Q1250" s="33"/>
    </row>
    <row r="1251" spans="13:17" x14ac:dyDescent="0.25">
      <c r="M1251" s="33"/>
      <c r="N1251" s="33"/>
      <c r="O1251" s="33"/>
      <c r="P1251" s="33"/>
      <c r="Q1251" s="33"/>
    </row>
    <row r="1252" spans="13:17" x14ac:dyDescent="0.25">
      <c r="M1252" s="33"/>
      <c r="N1252" s="33"/>
      <c r="O1252" s="33"/>
      <c r="P1252" s="33"/>
      <c r="Q1252" s="33"/>
    </row>
    <row r="1253" spans="13:17" x14ac:dyDescent="0.25">
      <c r="M1253" s="33"/>
      <c r="N1253" s="33"/>
      <c r="O1253" s="33"/>
      <c r="P1253" s="33"/>
      <c r="Q1253" s="33"/>
    </row>
    <row r="1254" spans="13:17" x14ac:dyDescent="0.25">
      <c r="M1254" s="33"/>
      <c r="N1254" s="33"/>
      <c r="O1254" s="33"/>
      <c r="P1254" s="33"/>
      <c r="Q1254" s="33"/>
    </row>
    <row r="1255" spans="13:17" x14ac:dyDescent="0.25">
      <c r="M1255" s="33"/>
      <c r="N1255" s="33"/>
      <c r="O1255" s="33"/>
      <c r="P1255" s="33"/>
      <c r="Q1255" s="33"/>
    </row>
    <row r="1256" spans="13:17" x14ac:dyDescent="0.25">
      <c r="M1256" s="33"/>
      <c r="N1256" s="33"/>
      <c r="O1256" s="33"/>
      <c r="P1256" s="33"/>
      <c r="Q1256" s="33"/>
    </row>
    <row r="1257" spans="13:17" x14ac:dyDescent="0.25">
      <c r="M1257" s="33"/>
      <c r="N1257" s="33"/>
      <c r="O1257" s="33"/>
      <c r="P1257" s="33"/>
      <c r="Q1257" s="33"/>
    </row>
    <row r="1258" spans="13:17" x14ac:dyDescent="0.25">
      <c r="M1258" s="33"/>
      <c r="N1258" s="33"/>
      <c r="O1258" s="33"/>
      <c r="P1258" s="33"/>
      <c r="Q1258" s="33"/>
    </row>
    <row r="1259" spans="13:17" x14ac:dyDescent="0.25">
      <c r="M1259" s="33"/>
      <c r="N1259" s="33"/>
      <c r="O1259" s="33"/>
      <c r="P1259" s="33"/>
      <c r="Q1259" s="33"/>
    </row>
    <row r="1260" spans="13:17" x14ac:dyDescent="0.25">
      <c r="M1260" s="33"/>
      <c r="N1260" s="33"/>
      <c r="O1260" s="33"/>
      <c r="P1260" s="33"/>
      <c r="Q1260" s="33"/>
    </row>
    <row r="1261" spans="13:17" x14ac:dyDescent="0.25">
      <c r="M1261" s="33"/>
      <c r="N1261" s="33"/>
      <c r="O1261" s="33"/>
      <c r="P1261" s="33"/>
      <c r="Q1261" s="33"/>
    </row>
    <row r="1262" spans="13:17" x14ac:dyDescent="0.25">
      <c r="M1262" s="33"/>
      <c r="N1262" s="33"/>
      <c r="O1262" s="33"/>
      <c r="P1262" s="33"/>
      <c r="Q1262" s="33"/>
    </row>
    <row r="1263" spans="13:17" x14ac:dyDescent="0.25">
      <c r="M1263" s="33"/>
      <c r="N1263" s="33"/>
      <c r="O1263" s="33"/>
      <c r="P1263" s="33"/>
      <c r="Q1263" s="33"/>
    </row>
    <row r="1264" spans="13:17" x14ac:dyDescent="0.25">
      <c r="M1264" s="33"/>
      <c r="N1264" s="33"/>
      <c r="O1264" s="33"/>
      <c r="P1264" s="33"/>
      <c r="Q1264" s="33"/>
    </row>
    <row r="1265" spans="13:17" x14ac:dyDescent="0.25">
      <c r="M1265" s="33"/>
      <c r="N1265" s="33"/>
      <c r="O1265" s="33"/>
      <c r="P1265" s="33"/>
      <c r="Q1265" s="33"/>
    </row>
    <row r="1266" spans="13:17" x14ac:dyDescent="0.25">
      <c r="M1266" s="33"/>
      <c r="N1266" s="33"/>
      <c r="O1266" s="33"/>
      <c r="P1266" s="33"/>
      <c r="Q1266" s="33"/>
    </row>
    <row r="1267" spans="13:17" x14ac:dyDescent="0.25">
      <c r="M1267" s="33"/>
      <c r="N1267" s="33"/>
      <c r="O1267" s="33"/>
      <c r="P1267" s="33"/>
      <c r="Q1267" s="33"/>
    </row>
    <row r="1268" spans="13:17" x14ac:dyDescent="0.25">
      <c r="M1268" s="33"/>
      <c r="N1268" s="33"/>
      <c r="O1268" s="33"/>
      <c r="P1268" s="33"/>
      <c r="Q1268" s="33"/>
    </row>
    <row r="1269" spans="13:17" x14ac:dyDescent="0.25">
      <c r="M1269" s="33"/>
      <c r="N1269" s="33"/>
      <c r="O1269" s="33"/>
      <c r="P1269" s="33"/>
      <c r="Q1269" s="33"/>
    </row>
    <row r="1270" spans="13:17" x14ac:dyDescent="0.25">
      <c r="M1270" s="33"/>
      <c r="N1270" s="33"/>
      <c r="O1270" s="33"/>
      <c r="P1270" s="33"/>
      <c r="Q1270" s="33"/>
    </row>
    <row r="1271" spans="13:17" x14ac:dyDescent="0.25">
      <c r="M1271" s="33"/>
      <c r="N1271" s="33"/>
      <c r="O1271" s="33"/>
      <c r="P1271" s="33"/>
      <c r="Q1271" s="33"/>
    </row>
    <row r="1272" spans="13:17" x14ac:dyDescent="0.25">
      <c r="M1272" s="33"/>
      <c r="N1272" s="33"/>
      <c r="O1272" s="33"/>
      <c r="P1272" s="33"/>
      <c r="Q1272" s="33"/>
    </row>
    <row r="1273" spans="13:17" x14ac:dyDescent="0.25">
      <c r="M1273" s="33"/>
      <c r="N1273" s="33"/>
      <c r="O1273" s="33"/>
      <c r="P1273" s="33"/>
      <c r="Q1273" s="33"/>
    </row>
    <row r="1274" spans="13:17" x14ac:dyDescent="0.25">
      <c r="M1274" s="33"/>
      <c r="N1274" s="33"/>
      <c r="O1274" s="33"/>
      <c r="P1274" s="33"/>
      <c r="Q1274" s="33"/>
    </row>
    <row r="1275" spans="13:17" x14ac:dyDescent="0.25">
      <c r="M1275" s="33"/>
      <c r="N1275" s="33"/>
      <c r="O1275" s="33"/>
      <c r="P1275" s="33"/>
      <c r="Q1275" s="33"/>
    </row>
    <row r="1276" spans="13:17" x14ac:dyDescent="0.25">
      <c r="M1276" s="33"/>
      <c r="N1276" s="33"/>
      <c r="O1276" s="33"/>
      <c r="P1276" s="33"/>
      <c r="Q1276" s="33"/>
    </row>
    <row r="1277" spans="13:17" x14ac:dyDescent="0.25">
      <c r="M1277" s="33"/>
      <c r="N1277" s="33"/>
      <c r="O1277" s="33"/>
      <c r="P1277" s="33"/>
      <c r="Q1277" s="33"/>
    </row>
    <row r="1278" spans="13:17" x14ac:dyDescent="0.25">
      <c r="M1278" s="33"/>
      <c r="N1278" s="33"/>
      <c r="O1278" s="33"/>
      <c r="P1278" s="33"/>
      <c r="Q1278" s="33"/>
    </row>
    <row r="1279" spans="13:17" x14ac:dyDescent="0.25">
      <c r="M1279" s="33"/>
      <c r="N1279" s="33"/>
      <c r="O1279" s="33"/>
      <c r="P1279" s="33"/>
      <c r="Q1279" s="33"/>
    </row>
    <row r="1280" spans="13:17" x14ac:dyDescent="0.25">
      <c r="M1280" s="33"/>
      <c r="N1280" s="33"/>
      <c r="O1280" s="33"/>
      <c r="P1280" s="33"/>
      <c r="Q1280" s="33"/>
    </row>
    <row r="1281" spans="13:17" x14ac:dyDescent="0.25">
      <c r="M1281" s="33"/>
      <c r="N1281" s="33"/>
      <c r="O1281" s="33"/>
      <c r="P1281" s="33"/>
      <c r="Q1281" s="33"/>
    </row>
    <row r="1282" spans="13:17" x14ac:dyDescent="0.25">
      <c r="M1282" s="33"/>
      <c r="N1282" s="33"/>
      <c r="O1282" s="33"/>
      <c r="P1282" s="33"/>
      <c r="Q1282" s="33"/>
    </row>
    <row r="1283" spans="13:17" x14ac:dyDescent="0.25">
      <c r="M1283" s="33"/>
      <c r="N1283" s="33"/>
      <c r="O1283" s="33"/>
      <c r="P1283" s="33"/>
      <c r="Q1283" s="33"/>
    </row>
    <row r="1284" spans="13:17" x14ac:dyDescent="0.25">
      <c r="M1284" s="33"/>
      <c r="N1284" s="33"/>
      <c r="O1284" s="33"/>
      <c r="P1284" s="33"/>
      <c r="Q1284" s="33"/>
    </row>
    <row r="1285" spans="13:17" x14ac:dyDescent="0.25">
      <c r="M1285" s="33"/>
      <c r="N1285" s="33"/>
      <c r="O1285" s="33"/>
      <c r="P1285" s="33"/>
      <c r="Q1285" s="33"/>
    </row>
    <row r="1286" spans="13:17" x14ac:dyDescent="0.25">
      <c r="M1286" s="33"/>
      <c r="N1286" s="33"/>
      <c r="O1286" s="33"/>
      <c r="P1286" s="33"/>
      <c r="Q1286" s="33"/>
    </row>
    <row r="1287" spans="13:17" x14ac:dyDescent="0.25">
      <c r="M1287" s="33"/>
      <c r="N1287" s="33"/>
      <c r="O1287" s="33"/>
      <c r="P1287" s="33"/>
      <c r="Q1287" s="33"/>
    </row>
    <row r="1288" spans="13:17" x14ac:dyDescent="0.25">
      <c r="M1288" s="33"/>
      <c r="N1288" s="33"/>
      <c r="O1288" s="33"/>
      <c r="P1288" s="33"/>
      <c r="Q1288" s="33"/>
    </row>
    <row r="1289" spans="13:17" x14ac:dyDescent="0.25">
      <c r="M1289" s="33"/>
      <c r="N1289" s="33"/>
      <c r="O1289" s="33"/>
      <c r="P1289" s="33"/>
      <c r="Q1289" s="33"/>
    </row>
    <row r="1290" spans="13:17" x14ac:dyDescent="0.25">
      <c r="M1290" s="33"/>
      <c r="N1290" s="33"/>
      <c r="O1290" s="33"/>
      <c r="P1290" s="33"/>
      <c r="Q1290" s="33"/>
    </row>
    <row r="1291" spans="13:17" x14ac:dyDescent="0.25">
      <c r="M1291" s="33"/>
      <c r="N1291" s="33"/>
      <c r="O1291" s="33"/>
      <c r="P1291" s="33"/>
      <c r="Q1291" s="33"/>
    </row>
    <row r="1292" spans="13:17" x14ac:dyDescent="0.25">
      <c r="M1292" s="33"/>
      <c r="N1292" s="33"/>
      <c r="O1292" s="33"/>
      <c r="P1292" s="33"/>
      <c r="Q1292" s="33"/>
    </row>
    <row r="1293" spans="13:17" x14ac:dyDescent="0.25">
      <c r="M1293" s="33"/>
      <c r="N1293" s="33"/>
      <c r="O1293" s="33"/>
      <c r="P1293" s="33"/>
      <c r="Q1293" s="33"/>
    </row>
    <row r="1294" spans="13:17" x14ac:dyDescent="0.25">
      <c r="M1294" s="33"/>
      <c r="N1294" s="33"/>
      <c r="O1294" s="33"/>
      <c r="P1294" s="33"/>
      <c r="Q1294" s="33"/>
    </row>
    <row r="1295" spans="13:17" x14ac:dyDescent="0.25">
      <c r="M1295" s="33"/>
      <c r="N1295" s="33"/>
      <c r="O1295" s="33"/>
      <c r="P1295" s="33"/>
      <c r="Q1295" s="33"/>
    </row>
    <row r="1296" spans="13:17" x14ac:dyDescent="0.25">
      <c r="M1296" s="33"/>
      <c r="N1296" s="33"/>
      <c r="O1296" s="33"/>
      <c r="P1296" s="33"/>
      <c r="Q1296" s="33"/>
    </row>
    <row r="1297" spans="13:17" x14ac:dyDescent="0.25">
      <c r="M1297" s="33"/>
      <c r="N1297" s="33"/>
      <c r="O1297" s="33"/>
      <c r="P1297" s="33"/>
      <c r="Q1297" s="33"/>
    </row>
    <row r="1298" spans="13:17" x14ac:dyDescent="0.25">
      <c r="M1298" s="33"/>
      <c r="N1298" s="33"/>
      <c r="O1298" s="33"/>
      <c r="P1298" s="33"/>
      <c r="Q1298" s="33"/>
    </row>
    <row r="1299" spans="13:17" x14ac:dyDescent="0.25">
      <c r="M1299" s="33"/>
      <c r="N1299" s="33"/>
      <c r="O1299" s="33"/>
      <c r="P1299" s="33"/>
      <c r="Q1299" s="33"/>
    </row>
    <row r="1300" spans="13:17" x14ac:dyDescent="0.25">
      <c r="M1300" s="33"/>
      <c r="N1300" s="33"/>
      <c r="O1300" s="33"/>
      <c r="P1300" s="33"/>
      <c r="Q1300" s="33"/>
    </row>
    <row r="1301" spans="13:17" x14ac:dyDescent="0.25">
      <c r="M1301" s="33"/>
      <c r="N1301" s="33"/>
      <c r="O1301" s="33"/>
      <c r="P1301" s="33"/>
      <c r="Q1301" s="33"/>
    </row>
    <row r="1302" spans="13:17" x14ac:dyDescent="0.25">
      <c r="M1302" s="33"/>
      <c r="N1302" s="33"/>
      <c r="O1302" s="33"/>
      <c r="P1302" s="33"/>
      <c r="Q1302" s="33"/>
    </row>
    <row r="1303" spans="13:17" x14ac:dyDescent="0.25">
      <c r="M1303" s="33"/>
      <c r="N1303" s="33"/>
      <c r="O1303" s="33"/>
      <c r="P1303" s="33"/>
      <c r="Q1303" s="33"/>
    </row>
    <row r="1304" spans="13:17" x14ac:dyDescent="0.25">
      <c r="M1304" s="33"/>
      <c r="N1304" s="33"/>
      <c r="O1304" s="33"/>
      <c r="P1304" s="33"/>
      <c r="Q1304" s="33"/>
    </row>
    <row r="1305" spans="13:17" x14ac:dyDescent="0.25">
      <c r="M1305" s="33"/>
      <c r="N1305" s="33"/>
      <c r="O1305" s="33"/>
      <c r="P1305" s="33"/>
      <c r="Q1305" s="33"/>
    </row>
    <row r="1306" spans="13:17" x14ac:dyDescent="0.25">
      <c r="M1306" s="33"/>
      <c r="N1306" s="33"/>
      <c r="O1306" s="33"/>
      <c r="P1306" s="33"/>
      <c r="Q1306" s="33"/>
    </row>
    <row r="1307" spans="13:17" x14ac:dyDescent="0.25">
      <c r="M1307" s="33"/>
      <c r="N1307" s="33"/>
      <c r="O1307" s="33"/>
      <c r="P1307" s="33"/>
      <c r="Q1307" s="33"/>
    </row>
    <row r="1308" spans="13:17" x14ac:dyDescent="0.25">
      <c r="M1308" s="33"/>
      <c r="N1308" s="33"/>
      <c r="O1308" s="33"/>
      <c r="P1308" s="33"/>
      <c r="Q1308" s="33"/>
    </row>
    <row r="1309" spans="13:17" x14ac:dyDescent="0.25">
      <c r="M1309" s="33"/>
      <c r="N1309" s="33"/>
      <c r="O1309" s="33"/>
      <c r="P1309" s="33"/>
      <c r="Q1309" s="33"/>
    </row>
    <row r="1310" spans="13:17" x14ac:dyDescent="0.25">
      <c r="M1310" s="33"/>
      <c r="N1310" s="33"/>
      <c r="O1310" s="33"/>
      <c r="P1310" s="33"/>
      <c r="Q1310" s="33"/>
    </row>
    <row r="1311" spans="13:17" x14ac:dyDescent="0.25">
      <c r="M1311" s="33"/>
      <c r="N1311" s="33"/>
      <c r="O1311" s="33"/>
      <c r="P1311" s="33"/>
      <c r="Q1311" s="33"/>
    </row>
    <row r="1312" spans="13:17" x14ac:dyDescent="0.25">
      <c r="M1312" s="33"/>
      <c r="N1312" s="33"/>
      <c r="O1312" s="33"/>
      <c r="P1312" s="33"/>
      <c r="Q1312" s="33"/>
    </row>
    <row r="1313" spans="13:17" x14ac:dyDescent="0.25">
      <c r="M1313" s="33"/>
      <c r="N1313" s="33"/>
      <c r="O1313" s="33"/>
      <c r="P1313" s="33"/>
      <c r="Q1313" s="33"/>
    </row>
    <row r="1314" spans="13:17" x14ac:dyDescent="0.25">
      <c r="M1314" s="33"/>
      <c r="N1314" s="33"/>
      <c r="O1314" s="33"/>
      <c r="P1314" s="33"/>
      <c r="Q1314" s="33"/>
    </row>
    <row r="1315" spans="13:17" x14ac:dyDescent="0.25">
      <c r="M1315" s="33"/>
      <c r="N1315" s="33"/>
      <c r="O1315" s="33"/>
      <c r="P1315" s="33"/>
      <c r="Q1315" s="33"/>
    </row>
    <row r="1316" spans="13:17" x14ac:dyDescent="0.25">
      <c r="M1316" s="33"/>
      <c r="N1316" s="33"/>
      <c r="O1316" s="33"/>
      <c r="P1316" s="33"/>
      <c r="Q1316" s="33"/>
    </row>
    <row r="1317" spans="13:17" x14ac:dyDescent="0.25">
      <c r="M1317" s="33"/>
      <c r="N1317" s="33"/>
      <c r="O1317" s="33"/>
      <c r="P1317" s="33"/>
      <c r="Q1317" s="33"/>
    </row>
    <row r="1318" spans="13:17" x14ac:dyDescent="0.25">
      <c r="M1318" s="33"/>
      <c r="N1318" s="33"/>
      <c r="O1318" s="33"/>
      <c r="P1318" s="33"/>
      <c r="Q1318" s="33"/>
    </row>
    <row r="1319" spans="13:17" x14ac:dyDescent="0.25">
      <c r="M1319" s="33"/>
      <c r="N1319" s="33"/>
      <c r="O1319" s="33"/>
      <c r="P1319" s="33"/>
      <c r="Q1319" s="33"/>
    </row>
    <row r="1320" spans="13:17" x14ac:dyDescent="0.25">
      <c r="M1320" s="33"/>
      <c r="N1320" s="33"/>
      <c r="O1320" s="33"/>
      <c r="P1320" s="33"/>
      <c r="Q1320" s="33"/>
    </row>
    <row r="1321" spans="13:17" x14ac:dyDescent="0.25">
      <c r="M1321" s="33"/>
      <c r="N1321" s="33"/>
      <c r="O1321" s="33"/>
      <c r="P1321" s="33"/>
      <c r="Q1321" s="33"/>
    </row>
    <row r="1322" spans="13:17" x14ac:dyDescent="0.25">
      <c r="M1322" s="33"/>
      <c r="N1322" s="33"/>
      <c r="O1322" s="33"/>
      <c r="P1322" s="33"/>
      <c r="Q1322" s="33"/>
    </row>
    <row r="1323" spans="13:17" x14ac:dyDescent="0.25">
      <c r="M1323" s="33"/>
      <c r="N1323" s="33"/>
      <c r="O1323" s="33"/>
      <c r="P1323" s="33"/>
      <c r="Q1323" s="33"/>
    </row>
    <row r="1324" spans="13:17" x14ac:dyDescent="0.25">
      <c r="M1324" s="33"/>
      <c r="N1324" s="33"/>
      <c r="O1324" s="33"/>
      <c r="P1324" s="33"/>
      <c r="Q1324" s="33"/>
    </row>
    <row r="1325" spans="13:17" x14ac:dyDescent="0.25">
      <c r="M1325" s="33"/>
      <c r="N1325" s="33"/>
      <c r="O1325" s="33"/>
      <c r="P1325" s="33"/>
      <c r="Q1325" s="33"/>
    </row>
    <row r="1326" spans="13:17" x14ac:dyDescent="0.25">
      <c r="M1326" s="33"/>
      <c r="N1326" s="33"/>
      <c r="O1326" s="33"/>
      <c r="P1326" s="33"/>
      <c r="Q1326" s="33"/>
    </row>
    <row r="1327" spans="13:17" x14ac:dyDescent="0.25">
      <c r="M1327" s="33"/>
      <c r="N1327" s="33"/>
      <c r="O1327" s="33"/>
      <c r="P1327" s="33"/>
      <c r="Q1327" s="33"/>
    </row>
    <row r="1328" spans="13:17" x14ac:dyDescent="0.25">
      <c r="M1328" s="33"/>
      <c r="N1328" s="33"/>
      <c r="O1328" s="33"/>
      <c r="P1328" s="33"/>
      <c r="Q1328" s="33"/>
    </row>
    <row r="1329" spans="13:17" x14ac:dyDescent="0.25">
      <c r="M1329" s="33"/>
      <c r="N1329" s="33"/>
      <c r="O1329" s="33"/>
      <c r="P1329" s="33"/>
      <c r="Q1329" s="33"/>
    </row>
    <row r="1330" spans="13:17" x14ac:dyDescent="0.25">
      <c r="M1330" s="33"/>
      <c r="N1330" s="33"/>
      <c r="O1330" s="33"/>
      <c r="P1330" s="33"/>
      <c r="Q1330" s="33"/>
    </row>
    <row r="1331" spans="13:17" x14ac:dyDescent="0.25">
      <c r="M1331" s="33"/>
      <c r="N1331" s="33"/>
      <c r="O1331" s="33"/>
      <c r="P1331" s="33"/>
      <c r="Q1331" s="33"/>
    </row>
    <row r="1332" spans="13:17" x14ac:dyDescent="0.25">
      <c r="M1332" s="33"/>
      <c r="N1332" s="33"/>
      <c r="O1332" s="33"/>
      <c r="P1332" s="33"/>
      <c r="Q1332" s="33"/>
    </row>
    <row r="1333" spans="13:17" x14ac:dyDescent="0.25">
      <c r="M1333" s="33"/>
      <c r="N1333" s="33"/>
      <c r="O1333" s="33"/>
      <c r="P1333" s="33"/>
      <c r="Q1333" s="33"/>
    </row>
    <row r="1334" spans="13:17" x14ac:dyDescent="0.25">
      <c r="M1334" s="33"/>
      <c r="N1334" s="33"/>
      <c r="O1334" s="33"/>
      <c r="P1334" s="33"/>
      <c r="Q1334" s="33"/>
    </row>
    <row r="1335" spans="13:17" x14ac:dyDescent="0.25">
      <c r="M1335" s="33"/>
      <c r="N1335" s="33"/>
      <c r="O1335" s="33"/>
      <c r="P1335" s="33"/>
      <c r="Q1335" s="33"/>
    </row>
    <row r="1336" spans="13:17" x14ac:dyDescent="0.25">
      <c r="M1336" s="33"/>
      <c r="N1336" s="33"/>
      <c r="O1336" s="33"/>
      <c r="P1336" s="33"/>
      <c r="Q1336" s="33"/>
    </row>
    <row r="1337" spans="13:17" x14ac:dyDescent="0.25">
      <c r="M1337" s="33"/>
      <c r="N1337" s="33"/>
      <c r="O1337" s="33"/>
      <c r="P1337" s="33"/>
      <c r="Q1337" s="33"/>
    </row>
    <row r="1338" spans="13:17" x14ac:dyDescent="0.25">
      <c r="M1338" s="33"/>
      <c r="N1338" s="33"/>
      <c r="O1338" s="33"/>
      <c r="P1338" s="33"/>
      <c r="Q1338" s="33"/>
    </row>
    <row r="1339" spans="13:17" x14ac:dyDescent="0.25">
      <c r="M1339" s="33"/>
      <c r="N1339" s="33"/>
      <c r="O1339" s="33"/>
      <c r="P1339" s="33"/>
      <c r="Q1339" s="33"/>
    </row>
    <row r="1340" spans="13:17" x14ac:dyDescent="0.25">
      <c r="M1340" s="33"/>
      <c r="N1340" s="33"/>
      <c r="O1340" s="33"/>
      <c r="P1340" s="33"/>
      <c r="Q1340" s="33"/>
    </row>
    <row r="1341" spans="13:17" x14ac:dyDescent="0.25">
      <c r="M1341" s="33"/>
      <c r="N1341" s="33"/>
      <c r="O1341" s="33"/>
      <c r="P1341" s="33"/>
      <c r="Q1341" s="33"/>
    </row>
    <row r="1342" spans="13:17" x14ac:dyDescent="0.25">
      <c r="M1342" s="33"/>
      <c r="N1342" s="33"/>
      <c r="O1342" s="33"/>
      <c r="P1342" s="33"/>
      <c r="Q1342" s="33"/>
    </row>
    <row r="1343" spans="13:17" x14ac:dyDescent="0.25">
      <c r="M1343" s="33"/>
      <c r="N1343" s="33"/>
      <c r="O1343" s="33"/>
      <c r="P1343" s="33"/>
      <c r="Q1343" s="33"/>
    </row>
    <row r="1344" spans="13:17" x14ac:dyDescent="0.25">
      <c r="M1344" s="33"/>
      <c r="N1344" s="33"/>
      <c r="O1344" s="33"/>
      <c r="P1344" s="33"/>
      <c r="Q1344" s="33"/>
    </row>
    <row r="1345" spans="13:17" x14ac:dyDescent="0.25">
      <c r="M1345" s="33"/>
      <c r="N1345" s="33"/>
      <c r="O1345" s="33"/>
      <c r="P1345" s="33"/>
      <c r="Q1345" s="33"/>
    </row>
    <row r="1346" spans="13:17" x14ac:dyDescent="0.25">
      <c r="M1346" s="33"/>
      <c r="N1346" s="33"/>
      <c r="O1346" s="33"/>
      <c r="P1346" s="33"/>
      <c r="Q1346" s="33"/>
    </row>
    <row r="1347" spans="13:17" x14ac:dyDescent="0.25">
      <c r="M1347" s="33"/>
      <c r="N1347" s="33"/>
      <c r="O1347" s="33"/>
      <c r="P1347" s="33"/>
      <c r="Q1347" s="33"/>
    </row>
    <row r="1348" spans="13:17" x14ac:dyDescent="0.25">
      <c r="M1348" s="33"/>
      <c r="N1348" s="33"/>
      <c r="O1348" s="33"/>
      <c r="P1348" s="33"/>
      <c r="Q1348" s="33"/>
    </row>
    <row r="1349" spans="13:17" x14ac:dyDescent="0.25">
      <c r="M1349" s="33"/>
      <c r="N1349" s="33"/>
      <c r="O1349" s="33"/>
      <c r="P1349" s="33"/>
      <c r="Q1349" s="33"/>
    </row>
    <row r="1350" spans="13:17" x14ac:dyDescent="0.25">
      <c r="M1350" s="33"/>
      <c r="N1350" s="33"/>
      <c r="O1350" s="33"/>
      <c r="P1350" s="33"/>
      <c r="Q1350" s="33"/>
    </row>
    <row r="1351" spans="13:17" x14ac:dyDescent="0.25">
      <c r="M1351" s="33"/>
      <c r="N1351" s="33"/>
      <c r="O1351" s="33"/>
      <c r="P1351" s="33"/>
      <c r="Q1351" s="33"/>
    </row>
    <row r="1352" spans="13:17" x14ac:dyDescent="0.25">
      <c r="M1352" s="33"/>
      <c r="N1352" s="33"/>
      <c r="O1352" s="33"/>
      <c r="P1352" s="33"/>
      <c r="Q1352" s="33"/>
    </row>
    <row r="1353" spans="13:17" x14ac:dyDescent="0.25">
      <c r="M1353" s="33"/>
      <c r="N1353" s="33"/>
      <c r="O1353" s="33"/>
      <c r="P1353" s="33"/>
      <c r="Q1353" s="33"/>
    </row>
    <row r="1354" spans="13:17" x14ac:dyDescent="0.25">
      <c r="M1354" s="33"/>
      <c r="N1354" s="33"/>
      <c r="O1354" s="33"/>
      <c r="P1354" s="33"/>
      <c r="Q1354" s="33"/>
    </row>
    <row r="1355" spans="13:17" x14ac:dyDescent="0.25">
      <c r="M1355" s="33"/>
      <c r="N1355" s="33"/>
      <c r="O1355" s="33"/>
      <c r="P1355" s="33"/>
      <c r="Q1355" s="33"/>
    </row>
    <row r="1356" spans="13:17" x14ac:dyDescent="0.25">
      <c r="M1356" s="33"/>
      <c r="N1356" s="33"/>
      <c r="O1356" s="33"/>
      <c r="P1356" s="33"/>
      <c r="Q1356" s="33"/>
    </row>
    <row r="1357" spans="13:17" x14ac:dyDescent="0.25">
      <c r="M1357" s="33"/>
      <c r="N1357" s="33"/>
      <c r="O1357" s="33"/>
      <c r="P1357" s="33"/>
      <c r="Q1357" s="33"/>
    </row>
    <row r="1358" spans="13:17" x14ac:dyDescent="0.25">
      <c r="M1358" s="33"/>
      <c r="N1358" s="33"/>
      <c r="O1358" s="33"/>
      <c r="P1358" s="33"/>
      <c r="Q1358" s="33"/>
    </row>
    <row r="1359" spans="13:17" x14ac:dyDescent="0.25">
      <c r="M1359" s="33"/>
      <c r="N1359" s="33"/>
      <c r="O1359" s="33"/>
      <c r="P1359" s="33"/>
      <c r="Q1359" s="33"/>
    </row>
    <row r="1360" spans="13:17" x14ac:dyDescent="0.25">
      <c r="M1360" s="33"/>
      <c r="N1360" s="33"/>
      <c r="O1360" s="33"/>
      <c r="P1360" s="33"/>
      <c r="Q1360" s="33"/>
    </row>
    <row r="1361" spans="13:17" x14ac:dyDescent="0.25">
      <c r="M1361" s="33"/>
      <c r="N1361" s="33"/>
      <c r="O1361" s="33"/>
      <c r="P1361" s="33"/>
      <c r="Q1361" s="33"/>
    </row>
    <row r="1362" spans="13:17" x14ac:dyDescent="0.25">
      <c r="M1362" s="33"/>
      <c r="N1362" s="33"/>
      <c r="O1362" s="33"/>
      <c r="P1362" s="33"/>
      <c r="Q1362" s="33"/>
    </row>
    <row r="1363" spans="13:17" x14ac:dyDescent="0.25">
      <c r="M1363" s="33"/>
      <c r="N1363" s="33"/>
      <c r="O1363" s="33"/>
      <c r="P1363" s="33"/>
      <c r="Q1363" s="33"/>
    </row>
    <row r="1364" spans="13:17" x14ac:dyDescent="0.25">
      <c r="M1364" s="33"/>
      <c r="N1364" s="33"/>
      <c r="O1364" s="33"/>
      <c r="P1364" s="33"/>
      <c r="Q1364" s="33"/>
    </row>
    <row r="1365" spans="13:17" x14ac:dyDescent="0.25">
      <c r="M1365" s="33"/>
      <c r="N1365" s="33"/>
      <c r="O1365" s="33"/>
      <c r="P1365" s="33"/>
      <c r="Q1365" s="33"/>
    </row>
    <row r="1366" spans="13:17" x14ac:dyDescent="0.25">
      <c r="M1366" s="33"/>
      <c r="N1366" s="33"/>
      <c r="O1366" s="33"/>
      <c r="P1366" s="33"/>
      <c r="Q1366" s="33"/>
    </row>
    <row r="1367" spans="13:17" x14ac:dyDescent="0.25">
      <c r="M1367" s="33"/>
      <c r="N1367" s="33"/>
      <c r="O1367" s="33"/>
      <c r="P1367" s="33"/>
      <c r="Q1367" s="33"/>
    </row>
    <row r="1368" spans="13:17" x14ac:dyDescent="0.25">
      <c r="M1368" s="33"/>
      <c r="N1368" s="33"/>
      <c r="O1368" s="33"/>
      <c r="P1368" s="33"/>
      <c r="Q1368" s="33"/>
    </row>
    <row r="1369" spans="13:17" x14ac:dyDescent="0.25">
      <c r="M1369" s="33"/>
      <c r="N1369" s="33"/>
      <c r="O1369" s="33"/>
      <c r="P1369" s="33"/>
      <c r="Q1369" s="33"/>
    </row>
    <row r="1370" spans="13:17" x14ac:dyDescent="0.25">
      <c r="M1370" s="33"/>
      <c r="N1370" s="33"/>
      <c r="O1370" s="33"/>
      <c r="P1370" s="33"/>
      <c r="Q1370" s="33"/>
    </row>
    <row r="1371" spans="13:17" x14ac:dyDescent="0.25">
      <c r="M1371" s="33"/>
      <c r="N1371" s="33"/>
      <c r="O1371" s="33"/>
      <c r="P1371" s="33"/>
      <c r="Q1371" s="33"/>
    </row>
    <row r="1372" spans="13:17" x14ac:dyDescent="0.25">
      <c r="M1372" s="33"/>
      <c r="N1372" s="33"/>
      <c r="O1372" s="33"/>
      <c r="P1372" s="33"/>
      <c r="Q1372" s="33"/>
    </row>
    <row r="1373" spans="13:17" x14ac:dyDescent="0.25">
      <c r="M1373" s="33"/>
      <c r="N1373" s="33"/>
      <c r="O1373" s="33"/>
      <c r="P1373" s="33"/>
      <c r="Q1373" s="33"/>
    </row>
    <row r="1374" spans="13:17" x14ac:dyDescent="0.25">
      <c r="M1374" s="33"/>
      <c r="N1374" s="33"/>
      <c r="O1374" s="33"/>
      <c r="P1374" s="33"/>
      <c r="Q1374" s="33"/>
    </row>
    <row r="1375" spans="13:17" x14ac:dyDescent="0.25">
      <c r="M1375" s="33"/>
      <c r="N1375" s="33"/>
      <c r="O1375" s="33"/>
      <c r="P1375" s="33"/>
      <c r="Q1375" s="33"/>
    </row>
    <row r="1376" spans="13:17" x14ac:dyDescent="0.25">
      <c r="M1376" s="33"/>
      <c r="N1376" s="33"/>
      <c r="O1376" s="33"/>
      <c r="P1376" s="33"/>
      <c r="Q1376" s="33"/>
    </row>
    <row r="1377" spans="13:17" x14ac:dyDescent="0.25">
      <c r="M1377" s="33"/>
      <c r="N1377" s="33"/>
      <c r="O1377" s="33"/>
      <c r="P1377" s="33"/>
      <c r="Q1377" s="33"/>
    </row>
    <row r="1378" spans="13:17" x14ac:dyDescent="0.25">
      <c r="M1378" s="33"/>
      <c r="N1378" s="33"/>
      <c r="O1378" s="33"/>
      <c r="P1378" s="33"/>
      <c r="Q1378" s="33"/>
    </row>
    <row r="1379" spans="13:17" x14ac:dyDescent="0.25">
      <c r="M1379" s="33"/>
      <c r="N1379" s="33"/>
      <c r="O1379" s="33"/>
      <c r="P1379" s="33"/>
      <c r="Q1379" s="33"/>
    </row>
    <row r="1380" spans="13:17" x14ac:dyDescent="0.25">
      <c r="M1380" s="33"/>
      <c r="N1380" s="33"/>
      <c r="O1380" s="33"/>
      <c r="P1380" s="33"/>
      <c r="Q1380" s="33"/>
    </row>
    <row r="1381" spans="13:17" x14ac:dyDescent="0.25">
      <c r="M1381" s="33"/>
      <c r="N1381" s="33"/>
      <c r="O1381" s="33"/>
      <c r="P1381" s="33"/>
      <c r="Q1381" s="33"/>
    </row>
    <row r="1382" spans="13:17" x14ac:dyDescent="0.25">
      <c r="M1382" s="33"/>
      <c r="N1382" s="33"/>
      <c r="O1382" s="33"/>
      <c r="P1382" s="33"/>
      <c r="Q1382" s="33"/>
    </row>
  </sheetData>
  <mergeCells count="49">
    <mergeCell ref="D94:L94"/>
    <mergeCell ref="D95:L99"/>
    <mergeCell ref="B100:L101"/>
    <mergeCell ref="D81:L85"/>
    <mergeCell ref="D86:L86"/>
    <mergeCell ref="D87:L87"/>
    <mergeCell ref="D88:L89"/>
    <mergeCell ref="D90:L92"/>
    <mergeCell ref="D93:L93"/>
    <mergeCell ref="D72:L72"/>
    <mergeCell ref="D73:L73"/>
    <mergeCell ref="D74:L77"/>
    <mergeCell ref="D78:L78"/>
    <mergeCell ref="D79:L79"/>
    <mergeCell ref="D80:L80"/>
    <mergeCell ref="D52:L52"/>
    <mergeCell ref="D58:L58"/>
    <mergeCell ref="D59:L59"/>
    <mergeCell ref="D60:L64"/>
    <mergeCell ref="D65:L65"/>
    <mergeCell ref="D66:L66"/>
    <mergeCell ref="D38:L38"/>
    <mergeCell ref="D41:L41"/>
    <mergeCell ref="D44:L44"/>
    <mergeCell ref="D45:L45"/>
    <mergeCell ref="D46:L50"/>
    <mergeCell ref="D51:L51"/>
    <mergeCell ref="D23:L23"/>
    <mergeCell ref="D24:L24"/>
    <mergeCell ref="D30:L30"/>
    <mergeCell ref="D31:L31"/>
    <mergeCell ref="D32:L36"/>
    <mergeCell ref="D37:L37"/>
    <mergeCell ref="B8:D8"/>
    <mergeCell ref="B9:L9"/>
    <mergeCell ref="B10:C10"/>
    <mergeCell ref="D16:L16"/>
    <mergeCell ref="D17:L17"/>
    <mergeCell ref="D18:L22"/>
    <mergeCell ref="B2:L2"/>
    <mergeCell ref="B3:L3"/>
    <mergeCell ref="B4:L4"/>
    <mergeCell ref="B5:L5"/>
    <mergeCell ref="B6:D6"/>
    <mergeCell ref="E6:E7"/>
    <mergeCell ref="F6:F7"/>
    <mergeCell ref="G6:I6"/>
    <mergeCell ref="J6:L8"/>
    <mergeCell ref="B7:D7"/>
  </mergeCells>
  <conditionalFormatting sqref="M21">
    <cfRule type="expression" dxfId="49" priority="11" stopIfTrue="1">
      <formula>NOT(MONTH(M21)=$B$35)</formula>
    </cfRule>
    <cfRule type="expression" dxfId="48" priority="12" stopIfTrue="1">
      <formula>MATCH(M21,(((#REF!))),0)&gt;0</formula>
    </cfRule>
  </conditionalFormatting>
  <conditionalFormatting sqref="M35">
    <cfRule type="expression" dxfId="47" priority="9" stopIfTrue="1">
      <formula>NOT(MONTH(M35)=$B$35)</formula>
    </cfRule>
    <cfRule type="expression" dxfId="46" priority="10" stopIfTrue="1">
      <formula>MATCH(M35,(((#REF!))),0)&gt;0</formula>
    </cfRule>
  </conditionalFormatting>
  <conditionalFormatting sqref="M49">
    <cfRule type="expression" dxfId="45" priority="7" stopIfTrue="1">
      <formula>NOT(MONTH(M49)=$B$35)</formula>
    </cfRule>
    <cfRule type="expression" dxfId="44" priority="8" stopIfTrue="1">
      <formula>MATCH(M49,(((#REF!))),0)&gt;0</formula>
    </cfRule>
  </conditionalFormatting>
  <conditionalFormatting sqref="L12:M12 M19 L26:M26 M47 L54:M54">
    <cfRule type="expression" dxfId="43" priority="13" stopIfTrue="1">
      <formula>NOT(MONTH(L12)=$B$35)</formula>
    </cfRule>
    <cfRule type="expression" dxfId="42" priority="14" stopIfTrue="1">
      <formula>MATCH(L12,(((#REF!))),0)&gt;0</formula>
    </cfRule>
  </conditionalFormatting>
  <conditionalFormatting sqref="L14:M14">
    <cfRule type="expression" dxfId="41" priority="5" stopIfTrue="1">
      <formula>NOT(MONTH(L14)=$B$35)</formula>
    </cfRule>
    <cfRule type="expression" dxfId="40" priority="6" stopIfTrue="1">
      <formula>MATCH(L14,(((#REF!))),0)&gt;0</formula>
    </cfRule>
  </conditionalFormatting>
  <conditionalFormatting sqref="L28:M28">
    <cfRule type="expression" dxfId="39" priority="3" stopIfTrue="1">
      <formula>NOT(MONTH(L28)=$B$35)</formula>
    </cfRule>
    <cfRule type="expression" dxfId="38" priority="4" stopIfTrue="1">
      <formula>MATCH(L28,(((#REF!))),0)&gt;0</formula>
    </cfRule>
  </conditionalFormatting>
  <conditionalFormatting sqref="L42:M42">
    <cfRule type="expression" dxfId="37" priority="1" stopIfTrue="1">
      <formula>NOT(MONTH(L42)=$B$35)</formula>
    </cfRule>
    <cfRule type="expression" dxfId="36" priority="2" stopIfTrue="1">
      <formula>MATCH(L42,(((#REF!))),0)&gt;0</formula>
    </cfRule>
  </conditionalFormatting>
  <conditionalFormatting sqref="M33 M40">
    <cfRule type="expression" dxfId="35" priority="17" stopIfTrue="1">
      <formula>NOT(MONTH(M33)=$B$35)</formula>
    </cfRule>
    <cfRule type="expression" dxfId="34" priority="18" stopIfTrue="1">
      <formula>MATCH(M33,(((#REF!))),0)&gt;0</formula>
    </cfRule>
  </conditionalFormatting>
  <conditionalFormatting sqref="M56">
    <cfRule type="expression" dxfId="33" priority="15" stopIfTrue="1">
      <formula>NOT(MONTH(M56)=$B$35)</formula>
    </cfRule>
    <cfRule type="expression" dxfId="32" priority="16" stopIfTrue="1">
      <formula>MATCH(M56,(((#REF!))),0)&gt;0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FE6A-E82D-4584-8A4F-EA7D3C97DC24}">
  <sheetPr>
    <tabColor rgb="FF7030A0"/>
  </sheetPr>
  <dimension ref="A1:T929"/>
  <sheetViews>
    <sheetView workbookViewId="0">
      <selection sqref="A1:T1048576"/>
    </sheetView>
  </sheetViews>
  <sheetFormatPr defaultRowHeight="15" x14ac:dyDescent="0.25"/>
  <cols>
    <col min="2" max="9" width="18.85546875" style="33" customWidth="1"/>
    <col min="10" max="12" width="18.85546875" style="45" customWidth="1"/>
    <col min="13" max="14" width="5.85546875" customWidth="1"/>
    <col min="15" max="15" width="12.85546875" customWidth="1"/>
  </cols>
  <sheetData>
    <row r="1" spans="1:20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23.25" x14ac:dyDescent="0.25">
      <c r="B2" s="105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20" ht="20.25" x14ac:dyDescent="0.25"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20" ht="19.5" thickBot="1" x14ac:dyDescent="0.3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1:20" ht="24" thickBot="1" x14ac:dyDescent="0.3">
      <c r="B5" s="167" t="s">
        <v>146</v>
      </c>
      <c r="C5" s="168"/>
      <c r="D5" s="115"/>
      <c r="E5" s="115"/>
      <c r="F5" s="115"/>
      <c r="G5" s="115"/>
      <c r="H5" s="115"/>
      <c r="I5" s="115"/>
      <c r="J5" s="115"/>
      <c r="K5" s="115"/>
      <c r="L5" s="116"/>
    </row>
    <row r="6" spans="1:20" x14ac:dyDescent="0.25">
      <c r="B6" s="117" t="s">
        <v>113</v>
      </c>
      <c r="C6" s="272"/>
      <c r="D6" s="356" t="s">
        <v>147</v>
      </c>
      <c r="E6" s="357" t="s">
        <v>148</v>
      </c>
      <c r="F6" s="357"/>
      <c r="G6" s="358" t="s">
        <v>149</v>
      </c>
      <c r="H6" s="358"/>
      <c r="I6" s="359" t="s">
        <v>150</v>
      </c>
      <c r="J6" s="359"/>
      <c r="K6" s="276" t="s">
        <v>151</v>
      </c>
      <c r="L6" s="278"/>
    </row>
    <row r="7" spans="1:20" ht="22.5" x14ac:dyDescent="0.25">
      <c r="B7" s="119" t="s">
        <v>4</v>
      </c>
      <c r="C7" s="279"/>
      <c r="D7" s="360"/>
      <c r="E7" s="361" t="s">
        <v>152</v>
      </c>
      <c r="F7" s="362" t="s">
        <v>153</v>
      </c>
      <c r="G7" s="363" t="s">
        <v>154</v>
      </c>
      <c r="H7" s="364" t="s">
        <v>155</v>
      </c>
      <c r="I7" s="365" t="s">
        <v>156</v>
      </c>
      <c r="J7" s="366" t="s">
        <v>157</v>
      </c>
      <c r="K7" s="283"/>
      <c r="L7" s="285"/>
    </row>
    <row r="8" spans="1:20" ht="34.5" thickBot="1" x14ac:dyDescent="0.3">
      <c r="B8" s="149" t="s">
        <v>12</v>
      </c>
      <c r="C8" s="286"/>
      <c r="D8" s="367" t="s">
        <v>158</v>
      </c>
      <c r="E8" s="368" t="s">
        <v>159</v>
      </c>
      <c r="F8" s="368" t="s">
        <v>160</v>
      </c>
      <c r="G8" s="369" t="s">
        <v>161</v>
      </c>
      <c r="H8" s="368" t="s">
        <v>162</v>
      </c>
      <c r="I8" s="368" t="s">
        <v>163</v>
      </c>
      <c r="J8" s="368" t="s">
        <v>164</v>
      </c>
      <c r="K8" s="283"/>
      <c r="L8" s="285"/>
    </row>
    <row r="9" spans="1:20" ht="18.75" thickBot="1" x14ac:dyDescent="0.3">
      <c r="B9" s="288" t="s">
        <v>165</v>
      </c>
      <c r="C9" s="289"/>
      <c r="D9" s="289"/>
      <c r="E9" s="289"/>
      <c r="F9" s="289"/>
      <c r="G9" s="289"/>
      <c r="H9" s="289"/>
      <c r="I9" s="289"/>
      <c r="J9" s="289"/>
      <c r="K9" s="289"/>
      <c r="L9" s="290"/>
    </row>
    <row r="10" spans="1:20" ht="15.75" thickBot="1" x14ac:dyDescent="0.3">
      <c r="A10" s="2"/>
      <c r="B10" s="320" t="s">
        <v>19</v>
      </c>
      <c r="C10" s="321"/>
      <c r="D10" s="8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25</v>
      </c>
      <c r="J10" s="9" t="s">
        <v>26</v>
      </c>
      <c r="K10" s="10" t="s">
        <v>27</v>
      </c>
      <c r="L10" s="11" t="s">
        <v>28</v>
      </c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2"/>
      <c r="B11" s="12" t="s">
        <v>29</v>
      </c>
      <c r="C11" s="13">
        <v>45201</v>
      </c>
      <c r="D11" s="370" t="s">
        <v>166</v>
      </c>
      <c r="E11" s="371" t="s">
        <v>166</v>
      </c>
      <c r="F11" s="371" t="s">
        <v>166</v>
      </c>
      <c r="G11" s="372" t="s">
        <v>167</v>
      </c>
      <c r="H11" s="372" t="s">
        <v>167</v>
      </c>
      <c r="I11" s="14"/>
      <c r="J11" s="14"/>
      <c r="K11" s="14"/>
      <c r="L11" s="199"/>
      <c r="M11" s="2"/>
      <c r="N11" s="2"/>
      <c r="O11" s="373" t="s">
        <v>168</v>
      </c>
      <c r="P11" s="374">
        <f>COUNTIF(D11:L99,"Farmacol. Clin.")</f>
        <v>21</v>
      </c>
      <c r="Q11" s="2"/>
      <c r="R11" s="2"/>
      <c r="S11" s="2"/>
      <c r="T11" s="2"/>
    </row>
    <row r="12" spans="1:20" ht="24" x14ac:dyDescent="0.25">
      <c r="A12" s="2"/>
      <c r="B12" s="17" t="s">
        <v>31</v>
      </c>
      <c r="C12" s="18">
        <v>45202</v>
      </c>
      <c r="D12" s="375" t="s">
        <v>169</v>
      </c>
      <c r="E12" s="66" t="s">
        <v>169</v>
      </c>
      <c r="F12" s="66" t="s">
        <v>169</v>
      </c>
      <c r="G12" s="376" t="s">
        <v>167</v>
      </c>
      <c r="H12" s="376" t="s">
        <v>167</v>
      </c>
      <c r="I12" s="19"/>
      <c r="J12" s="19"/>
      <c r="K12" s="19"/>
      <c r="L12" s="204"/>
      <c r="M12" s="2"/>
      <c r="N12" s="2"/>
      <c r="O12" s="373" t="s">
        <v>170</v>
      </c>
      <c r="P12" s="374">
        <f>COUNTIF(D11:L99,"Mal. Sist. Endocrino")</f>
        <v>35</v>
      </c>
      <c r="Q12" s="2"/>
      <c r="R12" s="2"/>
      <c r="S12" s="2"/>
      <c r="T12" s="2"/>
    </row>
    <row r="13" spans="1:20" x14ac:dyDescent="0.25">
      <c r="A13" s="2"/>
      <c r="B13" s="17" t="s">
        <v>33</v>
      </c>
      <c r="C13" s="18">
        <v>45203</v>
      </c>
      <c r="D13" s="377" t="s">
        <v>166</v>
      </c>
      <c r="E13" s="378" t="s">
        <v>166</v>
      </c>
      <c r="F13" s="378" t="s">
        <v>166</v>
      </c>
      <c r="G13" s="376" t="s">
        <v>167</v>
      </c>
      <c r="H13" s="376" t="s">
        <v>167</v>
      </c>
      <c r="I13" s="19"/>
      <c r="J13" s="19"/>
      <c r="K13" s="19"/>
      <c r="L13" s="204"/>
      <c r="M13" s="2"/>
      <c r="N13" s="2"/>
      <c r="O13" s="373" t="s">
        <v>171</v>
      </c>
      <c r="P13" s="374">
        <f>COUNTIF(D11:L99,"Endocrinochirurgia")</f>
        <v>14</v>
      </c>
      <c r="Q13" s="2"/>
      <c r="R13" s="2"/>
      <c r="S13" s="2"/>
      <c r="T13" s="2"/>
    </row>
    <row r="14" spans="1:20" ht="24" x14ac:dyDescent="0.25">
      <c r="A14" s="2"/>
      <c r="B14" s="17" t="s">
        <v>35</v>
      </c>
      <c r="C14" s="18">
        <v>45204</v>
      </c>
      <c r="D14" s="375" t="s">
        <v>169</v>
      </c>
      <c r="E14" s="66" t="s">
        <v>169</v>
      </c>
      <c r="F14" s="66" t="s">
        <v>169</v>
      </c>
      <c r="G14" s="376" t="s">
        <v>167</v>
      </c>
      <c r="H14" s="376" t="s">
        <v>167</v>
      </c>
      <c r="I14" s="19"/>
      <c r="J14" s="19"/>
      <c r="K14" s="19"/>
      <c r="L14" s="204"/>
      <c r="M14" s="2"/>
      <c r="N14" s="2"/>
      <c r="O14" s="373" t="s">
        <v>172</v>
      </c>
      <c r="P14" s="374">
        <f>COUNTIF(D11:L99,"Mal. Infettive")</f>
        <v>35</v>
      </c>
      <c r="Q14" s="2"/>
      <c r="R14" s="2"/>
      <c r="S14" s="2"/>
      <c r="T14" s="2"/>
    </row>
    <row r="15" spans="1:20" x14ac:dyDescent="0.25">
      <c r="A15" s="2"/>
      <c r="B15" s="17" t="s">
        <v>37</v>
      </c>
      <c r="C15" s="18">
        <v>45205</v>
      </c>
      <c r="D15" s="377" t="s">
        <v>166</v>
      </c>
      <c r="E15" s="378" t="s">
        <v>166</v>
      </c>
      <c r="F15" s="378" t="s">
        <v>166</v>
      </c>
      <c r="G15" s="376" t="s">
        <v>167</v>
      </c>
      <c r="H15" s="376" t="s">
        <v>167</v>
      </c>
      <c r="I15" s="19"/>
      <c r="J15" s="19"/>
      <c r="K15" s="19"/>
      <c r="L15" s="204"/>
      <c r="M15" s="2"/>
      <c r="N15" s="2"/>
      <c r="O15" s="373" t="s">
        <v>173</v>
      </c>
      <c r="P15" s="374">
        <f>COUNTIF(D11:L99,"Mal. Cutanee e Veneree")</f>
        <v>14</v>
      </c>
      <c r="Q15" s="2"/>
      <c r="R15" s="2"/>
      <c r="S15" s="2"/>
      <c r="T15" s="2"/>
    </row>
    <row r="16" spans="1:20" x14ac:dyDescent="0.25">
      <c r="A16" s="2"/>
      <c r="B16" s="20" t="s">
        <v>39</v>
      </c>
      <c r="C16" s="21">
        <v>45206</v>
      </c>
      <c r="D16" s="102"/>
      <c r="E16" s="103"/>
      <c r="F16" s="103"/>
      <c r="G16" s="103"/>
      <c r="H16" s="103"/>
      <c r="I16" s="103"/>
      <c r="J16" s="103"/>
      <c r="K16" s="103"/>
      <c r="L16" s="104"/>
      <c r="M16" s="2"/>
      <c r="N16" s="2"/>
      <c r="O16" s="373" t="s">
        <v>174</v>
      </c>
      <c r="P16" s="374">
        <f>COUNTIF(D11:L99,"Mal. App. Digerente")</f>
        <v>21</v>
      </c>
      <c r="Q16" s="2"/>
      <c r="R16" s="2"/>
      <c r="S16" s="2"/>
      <c r="T16" s="2"/>
    </row>
    <row r="17" spans="1:20" x14ac:dyDescent="0.25">
      <c r="A17" s="2"/>
      <c r="B17" s="20" t="s">
        <v>40</v>
      </c>
      <c r="C17" s="21">
        <v>45207</v>
      </c>
      <c r="D17" s="102"/>
      <c r="E17" s="103"/>
      <c r="F17" s="103"/>
      <c r="G17" s="103"/>
      <c r="H17" s="103"/>
      <c r="I17" s="103"/>
      <c r="J17" s="103"/>
      <c r="K17" s="103"/>
      <c r="L17" s="104"/>
      <c r="M17" s="2"/>
      <c r="N17" s="2"/>
      <c r="O17" s="373" t="s">
        <v>175</v>
      </c>
      <c r="P17" s="374">
        <f>COUNTIF(D11:L99,"Chir. App. Digerente")</f>
        <v>14</v>
      </c>
      <c r="Q17" s="2"/>
      <c r="R17" s="2"/>
      <c r="S17" s="2"/>
      <c r="T17" s="2"/>
    </row>
    <row r="18" spans="1:20" x14ac:dyDescent="0.25">
      <c r="A18" s="2"/>
      <c r="B18" s="17" t="s">
        <v>29</v>
      </c>
      <c r="C18" s="18">
        <v>45208</v>
      </c>
      <c r="D18" s="84" t="s">
        <v>69</v>
      </c>
      <c r="E18" s="85"/>
      <c r="F18" s="85"/>
      <c r="G18" s="85"/>
      <c r="H18" s="85"/>
      <c r="I18" s="85"/>
      <c r="J18" s="85"/>
      <c r="K18" s="85"/>
      <c r="L18" s="86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2"/>
      <c r="B19" s="17" t="s">
        <v>31</v>
      </c>
      <c r="C19" s="18">
        <v>45209</v>
      </c>
      <c r="D19" s="87"/>
      <c r="E19" s="88"/>
      <c r="F19" s="88"/>
      <c r="G19" s="88"/>
      <c r="H19" s="88"/>
      <c r="I19" s="88"/>
      <c r="J19" s="88"/>
      <c r="K19" s="88"/>
      <c r="L19" s="89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2"/>
      <c r="B20" s="17" t="s">
        <v>33</v>
      </c>
      <c r="C20" s="18">
        <v>45210</v>
      </c>
      <c r="D20" s="87"/>
      <c r="E20" s="88"/>
      <c r="F20" s="88"/>
      <c r="G20" s="88"/>
      <c r="H20" s="88"/>
      <c r="I20" s="88"/>
      <c r="J20" s="88"/>
      <c r="K20" s="88"/>
      <c r="L20" s="89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2"/>
      <c r="B21" s="17" t="s">
        <v>35</v>
      </c>
      <c r="C21" s="18">
        <v>45211</v>
      </c>
      <c r="D21" s="87"/>
      <c r="E21" s="88"/>
      <c r="F21" s="88"/>
      <c r="G21" s="88"/>
      <c r="H21" s="88"/>
      <c r="I21" s="88"/>
      <c r="J21" s="88"/>
      <c r="K21" s="88"/>
      <c r="L21" s="89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2"/>
      <c r="B22" s="17" t="s">
        <v>37</v>
      </c>
      <c r="C22" s="18">
        <v>45212</v>
      </c>
      <c r="D22" s="90"/>
      <c r="E22" s="91"/>
      <c r="F22" s="91"/>
      <c r="G22" s="91"/>
      <c r="H22" s="91"/>
      <c r="I22" s="91"/>
      <c r="J22" s="91"/>
      <c r="K22" s="91"/>
      <c r="L22" s="9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2"/>
      <c r="B23" s="20" t="s">
        <v>39</v>
      </c>
      <c r="C23" s="21">
        <v>45213</v>
      </c>
      <c r="D23" s="102"/>
      <c r="E23" s="103"/>
      <c r="F23" s="103"/>
      <c r="G23" s="103"/>
      <c r="H23" s="103"/>
      <c r="I23" s="103"/>
      <c r="J23" s="103"/>
      <c r="K23" s="103"/>
      <c r="L23" s="104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2"/>
      <c r="B24" s="20" t="s">
        <v>40</v>
      </c>
      <c r="C24" s="21">
        <v>45214</v>
      </c>
      <c r="D24" s="102"/>
      <c r="E24" s="103"/>
      <c r="F24" s="103"/>
      <c r="G24" s="103"/>
      <c r="H24" s="103"/>
      <c r="I24" s="103"/>
      <c r="J24" s="103"/>
      <c r="K24" s="103"/>
      <c r="L24" s="104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2"/>
      <c r="B25" s="22" t="s">
        <v>29</v>
      </c>
      <c r="C25" s="18">
        <v>45215</v>
      </c>
      <c r="D25" s="377" t="s">
        <v>166</v>
      </c>
      <c r="E25" s="378" t="s">
        <v>166</v>
      </c>
      <c r="F25" s="378" t="s">
        <v>166</v>
      </c>
      <c r="G25" s="376" t="s">
        <v>167</v>
      </c>
      <c r="H25" s="376" t="s">
        <v>167</v>
      </c>
      <c r="I25" s="19"/>
      <c r="J25" s="19"/>
      <c r="K25" s="19"/>
      <c r="L25" s="204"/>
      <c r="M25" s="2"/>
      <c r="N25" s="2"/>
      <c r="O25" s="2"/>
      <c r="P25" s="2"/>
      <c r="Q25" s="2"/>
      <c r="R25" s="2"/>
      <c r="S25" s="2"/>
      <c r="T25" s="2"/>
    </row>
    <row r="26" spans="1:20" ht="24" x14ac:dyDescent="0.25">
      <c r="A26" s="2"/>
      <c r="B26" s="17" t="s">
        <v>31</v>
      </c>
      <c r="C26" s="18">
        <v>45216</v>
      </c>
      <c r="D26" s="375" t="s">
        <v>169</v>
      </c>
      <c r="E26" s="66" t="s">
        <v>169</v>
      </c>
      <c r="F26" s="66" t="s">
        <v>169</v>
      </c>
      <c r="G26" s="376" t="s">
        <v>167</v>
      </c>
      <c r="H26" s="376" t="s">
        <v>167</v>
      </c>
      <c r="I26" s="19"/>
      <c r="J26" s="19"/>
      <c r="K26" s="19"/>
      <c r="L26" s="204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2"/>
      <c r="B27" s="17" t="s">
        <v>33</v>
      </c>
      <c r="C27" s="18">
        <v>45217</v>
      </c>
      <c r="D27" s="377" t="s">
        <v>166</v>
      </c>
      <c r="E27" s="378" t="s">
        <v>166</v>
      </c>
      <c r="F27" s="378" t="s">
        <v>166</v>
      </c>
      <c r="G27" s="376" t="s">
        <v>167</v>
      </c>
      <c r="H27" s="376" t="s">
        <v>167</v>
      </c>
      <c r="I27" s="19"/>
      <c r="J27" s="19"/>
      <c r="K27" s="19"/>
      <c r="L27" s="204"/>
      <c r="M27" s="2"/>
      <c r="N27" s="2"/>
      <c r="O27" s="2"/>
      <c r="P27" s="2"/>
      <c r="Q27" s="2"/>
      <c r="R27" s="2"/>
      <c r="S27" s="2"/>
      <c r="T27" s="2"/>
    </row>
    <row r="28" spans="1:20" ht="24" x14ac:dyDescent="0.25">
      <c r="A28" s="2"/>
      <c r="B28" s="17" t="s">
        <v>35</v>
      </c>
      <c r="C28" s="18">
        <v>45218</v>
      </c>
      <c r="D28" s="375" t="s">
        <v>169</v>
      </c>
      <c r="E28" s="66" t="s">
        <v>169</v>
      </c>
      <c r="F28" s="66" t="s">
        <v>169</v>
      </c>
      <c r="G28" s="376" t="s">
        <v>167</v>
      </c>
      <c r="H28" s="376" t="s">
        <v>167</v>
      </c>
      <c r="I28" s="19"/>
      <c r="J28" s="19"/>
      <c r="K28" s="19"/>
      <c r="L28" s="204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2"/>
      <c r="B29" s="17" t="s">
        <v>37</v>
      </c>
      <c r="C29" s="18">
        <v>45219</v>
      </c>
      <c r="D29" s="377" t="s">
        <v>166</v>
      </c>
      <c r="E29" s="378" t="s">
        <v>166</v>
      </c>
      <c r="F29" s="376" t="s">
        <v>167</v>
      </c>
      <c r="G29" s="376" t="s">
        <v>167</v>
      </c>
      <c r="H29" s="376" t="s">
        <v>167</v>
      </c>
      <c r="I29" s="19"/>
      <c r="J29" s="19"/>
      <c r="K29" s="19"/>
      <c r="L29" s="204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20" t="s">
        <v>39</v>
      </c>
      <c r="C30" s="21">
        <v>45220</v>
      </c>
      <c r="D30" s="102"/>
      <c r="E30" s="103"/>
      <c r="F30" s="103"/>
      <c r="G30" s="103"/>
      <c r="H30" s="103"/>
      <c r="I30" s="103"/>
      <c r="J30" s="103"/>
      <c r="K30" s="103"/>
      <c r="L30" s="104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2"/>
      <c r="B31" s="20" t="s">
        <v>40</v>
      </c>
      <c r="C31" s="21">
        <v>45221</v>
      </c>
      <c r="D31" s="102"/>
      <c r="E31" s="103"/>
      <c r="F31" s="103"/>
      <c r="G31" s="103"/>
      <c r="H31" s="103"/>
      <c r="I31" s="103"/>
      <c r="J31" s="103"/>
      <c r="K31" s="103"/>
      <c r="L31" s="104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2"/>
      <c r="B32" s="17" t="s">
        <v>29</v>
      </c>
      <c r="C32" s="18">
        <v>45222</v>
      </c>
      <c r="D32" s="84" t="s">
        <v>69</v>
      </c>
      <c r="E32" s="85"/>
      <c r="F32" s="85"/>
      <c r="G32" s="85"/>
      <c r="H32" s="85"/>
      <c r="I32" s="85"/>
      <c r="J32" s="85"/>
      <c r="K32" s="85"/>
      <c r="L32" s="86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17" t="s">
        <v>31</v>
      </c>
      <c r="C33" s="18">
        <v>45223</v>
      </c>
      <c r="D33" s="87"/>
      <c r="E33" s="88"/>
      <c r="F33" s="88"/>
      <c r="G33" s="88"/>
      <c r="H33" s="88"/>
      <c r="I33" s="88"/>
      <c r="J33" s="88"/>
      <c r="K33" s="88"/>
      <c r="L33" s="89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17" t="s">
        <v>33</v>
      </c>
      <c r="C34" s="18">
        <v>45224</v>
      </c>
      <c r="D34" s="87"/>
      <c r="E34" s="88"/>
      <c r="F34" s="88"/>
      <c r="G34" s="88"/>
      <c r="H34" s="88"/>
      <c r="I34" s="88"/>
      <c r="J34" s="88"/>
      <c r="K34" s="88"/>
      <c r="L34" s="89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2"/>
      <c r="B35" s="17" t="s">
        <v>35</v>
      </c>
      <c r="C35" s="18">
        <v>45225</v>
      </c>
      <c r="D35" s="87"/>
      <c r="E35" s="88"/>
      <c r="F35" s="88"/>
      <c r="G35" s="88"/>
      <c r="H35" s="88"/>
      <c r="I35" s="88"/>
      <c r="J35" s="88"/>
      <c r="K35" s="88"/>
      <c r="L35" s="89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2"/>
      <c r="B36" s="17" t="s">
        <v>37</v>
      </c>
      <c r="C36" s="18">
        <v>45226</v>
      </c>
      <c r="D36" s="90"/>
      <c r="E36" s="91"/>
      <c r="F36" s="91"/>
      <c r="G36" s="91"/>
      <c r="H36" s="91"/>
      <c r="I36" s="91"/>
      <c r="J36" s="91"/>
      <c r="K36" s="91"/>
      <c r="L36" s="9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20" t="s">
        <v>39</v>
      </c>
      <c r="C37" s="21">
        <v>45227</v>
      </c>
      <c r="D37" s="102"/>
      <c r="E37" s="103"/>
      <c r="F37" s="103"/>
      <c r="G37" s="103"/>
      <c r="H37" s="103"/>
      <c r="I37" s="103"/>
      <c r="J37" s="103"/>
      <c r="K37" s="103"/>
      <c r="L37" s="104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2"/>
      <c r="B38" s="20" t="s">
        <v>40</v>
      </c>
      <c r="C38" s="21">
        <v>45228</v>
      </c>
      <c r="D38" s="102"/>
      <c r="E38" s="103"/>
      <c r="F38" s="103"/>
      <c r="G38" s="103"/>
      <c r="H38" s="103"/>
      <c r="I38" s="103"/>
      <c r="J38" s="103"/>
      <c r="K38" s="103"/>
      <c r="L38" s="104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2"/>
      <c r="B39" s="17" t="s">
        <v>29</v>
      </c>
      <c r="C39" s="18">
        <v>45229</v>
      </c>
      <c r="D39" s="377" t="s">
        <v>166</v>
      </c>
      <c r="E39" s="378" t="s">
        <v>166</v>
      </c>
      <c r="F39" s="378" t="s">
        <v>166</v>
      </c>
      <c r="G39" s="205" t="s">
        <v>176</v>
      </c>
      <c r="H39" s="205" t="s">
        <v>176</v>
      </c>
      <c r="I39" s="205" t="s">
        <v>176</v>
      </c>
      <c r="J39" s="234"/>
      <c r="K39" s="234"/>
      <c r="L39" s="379"/>
      <c r="M39" s="2"/>
      <c r="N39" s="2"/>
      <c r="O39" s="2"/>
      <c r="P39" s="2"/>
      <c r="Q39" s="2"/>
      <c r="R39" s="2"/>
      <c r="S39" s="2"/>
      <c r="T39" s="2"/>
    </row>
    <row r="40" spans="1:20" ht="24" x14ac:dyDescent="0.25">
      <c r="A40" s="2"/>
      <c r="B40" s="17" t="s">
        <v>31</v>
      </c>
      <c r="C40" s="18">
        <v>45230</v>
      </c>
      <c r="D40" s="375" t="s">
        <v>169</v>
      </c>
      <c r="E40" s="66" t="s">
        <v>169</v>
      </c>
      <c r="F40" s="380" t="s">
        <v>177</v>
      </c>
      <c r="G40" s="380" t="s">
        <v>177</v>
      </c>
      <c r="H40" s="380" t="s">
        <v>177</v>
      </c>
      <c r="I40" s="26"/>
      <c r="J40" s="26"/>
      <c r="K40" s="26"/>
      <c r="L40" s="28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2"/>
      <c r="B41" s="20" t="s">
        <v>33</v>
      </c>
      <c r="C41" s="21">
        <v>45231</v>
      </c>
      <c r="D41" s="102"/>
      <c r="E41" s="103"/>
      <c r="F41" s="103"/>
      <c r="G41" s="103"/>
      <c r="H41" s="103"/>
      <c r="I41" s="103"/>
      <c r="J41" s="103"/>
      <c r="K41" s="103"/>
      <c r="L41" s="104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2"/>
      <c r="B42" s="17" t="s">
        <v>35</v>
      </c>
      <c r="C42" s="18">
        <v>45232</v>
      </c>
      <c r="D42" s="381" t="s">
        <v>178</v>
      </c>
      <c r="E42" s="382" t="s">
        <v>178</v>
      </c>
      <c r="F42" s="382" t="s">
        <v>178</v>
      </c>
      <c r="G42" s="380" t="s">
        <v>177</v>
      </c>
      <c r="H42" s="380" t="s">
        <v>177</v>
      </c>
      <c r="I42" s="19"/>
      <c r="J42" s="19"/>
      <c r="K42" s="19"/>
      <c r="L42" s="204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2"/>
      <c r="B43" s="17" t="s">
        <v>37</v>
      </c>
      <c r="C43" s="18">
        <v>45233</v>
      </c>
      <c r="D43" s="377" t="s">
        <v>166</v>
      </c>
      <c r="E43" s="378" t="s">
        <v>166</v>
      </c>
      <c r="F43" s="378" t="s">
        <v>166</v>
      </c>
      <c r="G43" s="205" t="s">
        <v>176</v>
      </c>
      <c r="H43" s="205" t="s">
        <v>176</v>
      </c>
      <c r="I43" s="205" t="s">
        <v>176</v>
      </c>
      <c r="J43" s="19"/>
      <c r="K43" s="19"/>
      <c r="L43" s="204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A44" s="2"/>
      <c r="B44" s="20" t="s">
        <v>39</v>
      </c>
      <c r="C44" s="21">
        <v>45234</v>
      </c>
      <c r="D44" s="102"/>
      <c r="E44" s="103"/>
      <c r="F44" s="103"/>
      <c r="G44" s="103"/>
      <c r="H44" s="103"/>
      <c r="I44" s="103"/>
      <c r="J44" s="103"/>
      <c r="K44" s="103"/>
      <c r="L44" s="104"/>
      <c r="M44" s="2"/>
      <c r="N44" s="2"/>
      <c r="O44" s="2"/>
      <c r="P44" s="2"/>
      <c r="Q44" s="2"/>
      <c r="R44" s="2"/>
      <c r="S44" s="2"/>
      <c r="T44" s="2"/>
    </row>
    <row r="45" spans="1:20" x14ac:dyDescent="0.25">
      <c r="A45" s="2"/>
      <c r="B45" s="20" t="s">
        <v>40</v>
      </c>
      <c r="C45" s="21">
        <v>45235</v>
      </c>
      <c r="D45" s="102"/>
      <c r="E45" s="103"/>
      <c r="F45" s="103"/>
      <c r="G45" s="103"/>
      <c r="H45" s="103"/>
      <c r="I45" s="103"/>
      <c r="J45" s="103"/>
      <c r="K45" s="103"/>
      <c r="L45" s="104"/>
      <c r="M45" s="2"/>
      <c r="N45" s="2"/>
      <c r="O45" s="2"/>
      <c r="P45" s="2"/>
      <c r="Q45" s="2"/>
      <c r="R45" s="2"/>
      <c r="S45" s="2"/>
      <c r="T45" s="2"/>
    </row>
    <row r="46" spans="1:20" x14ac:dyDescent="0.25">
      <c r="A46" s="2"/>
      <c r="B46" s="17" t="s">
        <v>29</v>
      </c>
      <c r="C46" s="18">
        <v>45236</v>
      </c>
      <c r="D46" s="84" t="s">
        <v>69</v>
      </c>
      <c r="E46" s="85"/>
      <c r="F46" s="85"/>
      <c r="G46" s="85"/>
      <c r="H46" s="85"/>
      <c r="I46" s="85"/>
      <c r="J46" s="85"/>
      <c r="K46" s="85"/>
      <c r="L46" s="86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2"/>
      <c r="B47" s="17" t="s">
        <v>31</v>
      </c>
      <c r="C47" s="18">
        <v>45237</v>
      </c>
      <c r="D47" s="87"/>
      <c r="E47" s="88"/>
      <c r="F47" s="88"/>
      <c r="G47" s="88"/>
      <c r="H47" s="88"/>
      <c r="I47" s="88"/>
      <c r="J47" s="88"/>
      <c r="K47" s="88"/>
      <c r="L47" s="89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2"/>
      <c r="B48" s="17" t="s">
        <v>33</v>
      </c>
      <c r="C48" s="18">
        <v>45238</v>
      </c>
      <c r="D48" s="87"/>
      <c r="E48" s="88"/>
      <c r="F48" s="88"/>
      <c r="G48" s="88"/>
      <c r="H48" s="88"/>
      <c r="I48" s="88"/>
      <c r="J48" s="88"/>
      <c r="K48" s="88"/>
      <c r="L48" s="89"/>
      <c r="M48" s="2"/>
      <c r="N48" s="2"/>
      <c r="O48" s="2"/>
      <c r="P48" s="2"/>
      <c r="Q48" s="2"/>
      <c r="R48" s="2"/>
      <c r="S48" s="2"/>
      <c r="T48" s="2"/>
    </row>
    <row r="49" spans="1:20" x14ac:dyDescent="0.25">
      <c r="A49" s="2"/>
      <c r="B49" s="17" t="s">
        <v>35</v>
      </c>
      <c r="C49" s="18">
        <v>45239</v>
      </c>
      <c r="D49" s="87"/>
      <c r="E49" s="88"/>
      <c r="F49" s="88"/>
      <c r="G49" s="88"/>
      <c r="H49" s="88"/>
      <c r="I49" s="88"/>
      <c r="J49" s="88"/>
      <c r="K49" s="88"/>
      <c r="L49" s="89"/>
      <c r="M49" s="2"/>
      <c r="N49" s="2"/>
      <c r="O49" s="2"/>
      <c r="P49" s="2"/>
      <c r="Q49" s="2"/>
      <c r="R49" s="2"/>
      <c r="S49" s="2"/>
      <c r="T49" s="2"/>
    </row>
    <row r="50" spans="1:20" x14ac:dyDescent="0.25">
      <c r="A50" s="2"/>
      <c r="B50" s="17" t="s">
        <v>37</v>
      </c>
      <c r="C50" s="18">
        <v>45240</v>
      </c>
      <c r="D50" s="90"/>
      <c r="E50" s="91"/>
      <c r="F50" s="91"/>
      <c r="G50" s="91"/>
      <c r="H50" s="91"/>
      <c r="I50" s="91"/>
      <c r="J50" s="91"/>
      <c r="K50" s="91"/>
      <c r="L50" s="92"/>
      <c r="M50" s="2"/>
      <c r="N50" s="2"/>
      <c r="O50" s="2"/>
      <c r="P50" s="2"/>
      <c r="Q50" s="2"/>
      <c r="R50" s="2"/>
      <c r="S50" s="2"/>
      <c r="T50" s="2"/>
    </row>
    <row r="51" spans="1:20" x14ac:dyDescent="0.25">
      <c r="A51" s="2"/>
      <c r="B51" s="20" t="s">
        <v>39</v>
      </c>
      <c r="C51" s="21">
        <v>45241</v>
      </c>
      <c r="D51" s="102"/>
      <c r="E51" s="103"/>
      <c r="F51" s="103"/>
      <c r="G51" s="103"/>
      <c r="H51" s="103"/>
      <c r="I51" s="103"/>
      <c r="J51" s="103"/>
      <c r="K51" s="103"/>
      <c r="L51" s="104"/>
      <c r="M51" s="2"/>
      <c r="N51" s="2"/>
      <c r="O51" s="2"/>
      <c r="P51" s="2"/>
      <c r="Q51" s="2"/>
      <c r="R51" s="2"/>
      <c r="S51" s="2"/>
      <c r="T51" s="2"/>
    </row>
    <row r="52" spans="1:20" x14ac:dyDescent="0.25">
      <c r="A52" s="2"/>
      <c r="B52" s="20" t="s">
        <v>40</v>
      </c>
      <c r="C52" s="21">
        <v>45242</v>
      </c>
      <c r="D52" s="102"/>
      <c r="E52" s="103"/>
      <c r="F52" s="103"/>
      <c r="G52" s="103"/>
      <c r="H52" s="103"/>
      <c r="I52" s="103"/>
      <c r="J52" s="103"/>
      <c r="K52" s="103"/>
      <c r="L52" s="104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2"/>
      <c r="B53" s="17" t="s">
        <v>29</v>
      </c>
      <c r="C53" s="18">
        <v>45243</v>
      </c>
      <c r="D53" s="377" t="s">
        <v>166</v>
      </c>
      <c r="E53" s="378" t="s">
        <v>166</v>
      </c>
      <c r="F53" s="378" t="s">
        <v>166</v>
      </c>
      <c r="G53" s="205" t="s">
        <v>176</v>
      </c>
      <c r="H53" s="205" t="s">
        <v>176</v>
      </c>
      <c r="I53" s="205" t="s">
        <v>176</v>
      </c>
      <c r="J53" s="19"/>
      <c r="K53" s="19"/>
      <c r="L53" s="204"/>
      <c r="M53" s="2"/>
      <c r="N53" s="2"/>
      <c r="O53" s="2"/>
      <c r="P53" s="2"/>
      <c r="Q53" s="2"/>
      <c r="R53" s="2"/>
      <c r="S53" s="2"/>
      <c r="T53" s="2"/>
    </row>
    <row r="54" spans="1:20" x14ac:dyDescent="0.25">
      <c r="A54" s="2"/>
      <c r="B54" s="17" t="s">
        <v>31</v>
      </c>
      <c r="C54" s="18">
        <v>45244</v>
      </c>
      <c r="D54" s="381" t="s">
        <v>178</v>
      </c>
      <c r="E54" s="382" t="s">
        <v>178</v>
      </c>
      <c r="F54" s="382" t="s">
        <v>178</v>
      </c>
      <c r="G54" s="380" t="s">
        <v>177</v>
      </c>
      <c r="H54" s="380" t="s">
        <v>177</v>
      </c>
      <c r="I54" s="19"/>
      <c r="J54" s="19"/>
      <c r="K54" s="19"/>
      <c r="L54" s="204"/>
      <c r="M54" s="2"/>
      <c r="N54" s="2"/>
      <c r="O54" s="2"/>
      <c r="P54" s="2"/>
      <c r="Q54" s="2"/>
      <c r="R54" s="2"/>
      <c r="S54" s="2"/>
      <c r="T54" s="2"/>
    </row>
    <row r="55" spans="1:20" x14ac:dyDescent="0.25">
      <c r="A55" s="2"/>
      <c r="B55" s="17" t="s">
        <v>33</v>
      </c>
      <c r="C55" s="18">
        <v>45245</v>
      </c>
      <c r="D55" s="377" t="s">
        <v>166</v>
      </c>
      <c r="E55" s="378" t="s">
        <v>166</v>
      </c>
      <c r="F55" s="378" t="s">
        <v>166</v>
      </c>
      <c r="G55" s="205" t="s">
        <v>176</v>
      </c>
      <c r="H55" s="205" t="s">
        <v>176</v>
      </c>
      <c r="I55" s="205" t="s">
        <v>176</v>
      </c>
      <c r="J55" s="19"/>
      <c r="K55" s="19"/>
      <c r="L55" s="204"/>
      <c r="M55" s="2"/>
      <c r="N55" s="2"/>
      <c r="O55" s="2"/>
      <c r="P55" s="2"/>
      <c r="Q55" s="2"/>
      <c r="R55" s="2"/>
      <c r="S55" s="2"/>
      <c r="T55" s="2"/>
    </row>
    <row r="56" spans="1:20" x14ac:dyDescent="0.25">
      <c r="A56" s="2"/>
      <c r="B56" s="17" t="s">
        <v>35</v>
      </c>
      <c r="C56" s="18">
        <v>45246</v>
      </c>
      <c r="D56" s="381" t="s">
        <v>178</v>
      </c>
      <c r="E56" s="382" t="s">
        <v>178</v>
      </c>
      <c r="F56" s="382" t="s">
        <v>178</v>
      </c>
      <c r="G56" s="380" t="s">
        <v>177</v>
      </c>
      <c r="H56" s="380" t="s">
        <v>177</v>
      </c>
      <c r="I56" s="380" t="s">
        <v>177</v>
      </c>
      <c r="J56" s="19"/>
      <c r="K56" s="19"/>
      <c r="L56" s="204"/>
      <c r="M56" s="2"/>
      <c r="N56" s="2"/>
      <c r="O56" s="2"/>
      <c r="P56" s="2"/>
      <c r="Q56" s="2"/>
      <c r="R56" s="2"/>
      <c r="S56" s="2"/>
      <c r="T56" s="2"/>
    </row>
    <row r="57" spans="1:20" x14ac:dyDescent="0.25">
      <c r="A57" s="2"/>
      <c r="B57" s="17" t="s">
        <v>37</v>
      </c>
      <c r="C57" s="18">
        <v>45247</v>
      </c>
      <c r="D57" s="377" t="s">
        <v>166</v>
      </c>
      <c r="E57" s="378" t="s">
        <v>166</v>
      </c>
      <c r="F57" s="205" t="s">
        <v>176</v>
      </c>
      <c r="G57" s="205" t="s">
        <v>176</v>
      </c>
      <c r="H57" s="205" t="s">
        <v>176</v>
      </c>
      <c r="I57" s="19"/>
      <c r="J57" s="19"/>
      <c r="K57" s="19"/>
      <c r="L57" s="204"/>
      <c r="M57" s="2"/>
      <c r="N57" s="2"/>
      <c r="O57" s="2"/>
      <c r="P57" s="2"/>
      <c r="Q57" s="2"/>
      <c r="R57" s="2"/>
      <c r="S57" s="2"/>
      <c r="T57" s="2"/>
    </row>
    <row r="58" spans="1:20" x14ac:dyDescent="0.25">
      <c r="A58" s="2"/>
      <c r="B58" s="20" t="s">
        <v>39</v>
      </c>
      <c r="C58" s="21">
        <v>45248</v>
      </c>
      <c r="D58" s="102"/>
      <c r="E58" s="103"/>
      <c r="F58" s="103"/>
      <c r="G58" s="103"/>
      <c r="H58" s="103"/>
      <c r="I58" s="103"/>
      <c r="J58" s="103"/>
      <c r="K58" s="103"/>
      <c r="L58" s="104"/>
      <c r="M58" s="2"/>
      <c r="N58" s="2"/>
      <c r="O58" s="2"/>
      <c r="P58" s="2"/>
      <c r="Q58" s="2"/>
      <c r="R58" s="2"/>
      <c r="S58" s="2"/>
      <c r="T58" s="2"/>
    </row>
    <row r="59" spans="1:20" x14ac:dyDescent="0.25">
      <c r="A59" s="2"/>
      <c r="B59" s="20" t="s">
        <v>40</v>
      </c>
      <c r="C59" s="21">
        <v>45249</v>
      </c>
      <c r="D59" s="102"/>
      <c r="E59" s="103"/>
      <c r="F59" s="103"/>
      <c r="G59" s="103"/>
      <c r="H59" s="103"/>
      <c r="I59" s="103"/>
      <c r="J59" s="103"/>
      <c r="K59" s="103"/>
      <c r="L59" s="104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2"/>
      <c r="B60" s="17" t="s">
        <v>29</v>
      </c>
      <c r="C60" s="18">
        <v>45250</v>
      </c>
      <c r="D60" s="84" t="s">
        <v>69</v>
      </c>
      <c r="E60" s="85"/>
      <c r="F60" s="85"/>
      <c r="G60" s="85"/>
      <c r="H60" s="85"/>
      <c r="I60" s="85"/>
      <c r="J60" s="85"/>
      <c r="K60" s="85"/>
      <c r="L60" s="86"/>
      <c r="M60" s="15"/>
      <c r="N60" s="15"/>
      <c r="O60" s="15"/>
      <c r="P60" s="15"/>
      <c r="Q60" s="15"/>
      <c r="R60" s="15"/>
      <c r="S60" s="2"/>
      <c r="T60" s="2"/>
    </row>
    <row r="61" spans="1:20" x14ac:dyDescent="0.25">
      <c r="A61" s="2"/>
      <c r="B61" s="17" t="s">
        <v>31</v>
      </c>
      <c r="C61" s="18">
        <v>45251</v>
      </c>
      <c r="D61" s="87"/>
      <c r="E61" s="88"/>
      <c r="F61" s="88"/>
      <c r="G61" s="88"/>
      <c r="H61" s="88"/>
      <c r="I61" s="88"/>
      <c r="J61" s="88"/>
      <c r="K61" s="88"/>
      <c r="L61" s="89"/>
      <c r="M61" s="15"/>
      <c r="N61" s="15"/>
      <c r="O61" s="15"/>
      <c r="P61" s="15"/>
      <c r="Q61" s="15"/>
      <c r="R61" s="15"/>
      <c r="S61" s="2"/>
      <c r="T61" s="2"/>
    </row>
    <row r="62" spans="1:20" x14ac:dyDescent="0.25">
      <c r="A62" s="2"/>
      <c r="B62" s="22" t="s">
        <v>33</v>
      </c>
      <c r="C62" s="18">
        <v>45252</v>
      </c>
      <c r="D62" s="87"/>
      <c r="E62" s="88"/>
      <c r="F62" s="88"/>
      <c r="G62" s="88"/>
      <c r="H62" s="88"/>
      <c r="I62" s="88"/>
      <c r="J62" s="88"/>
      <c r="K62" s="88"/>
      <c r="L62" s="89"/>
      <c r="M62" s="15"/>
      <c r="N62" s="15"/>
      <c r="O62" s="15"/>
      <c r="P62" s="15"/>
      <c r="Q62" s="15"/>
      <c r="R62" s="15"/>
      <c r="S62" s="2"/>
      <c r="T62" s="2"/>
    </row>
    <row r="63" spans="1:20" x14ac:dyDescent="0.25">
      <c r="A63" s="2"/>
      <c r="B63" s="17" t="s">
        <v>35</v>
      </c>
      <c r="C63" s="18">
        <v>45253</v>
      </c>
      <c r="D63" s="87"/>
      <c r="E63" s="88"/>
      <c r="F63" s="88"/>
      <c r="G63" s="88"/>
      <c r="H63" s="88"/>
      <c r="I63" s="88"/>
      <c r="J63" s="88"/>
      <c r="K63" s="88"/>
      <c r="L63" s="89"/>
      <c r="M63" s="15"/>
      <c r="N63" s="15"/>
      <c r="O63" s="15"/>
      <c r="P63" s="15"/>
      <c r="Q63" s="15"/>
      <c r="R63" s="15"/>
      <c r="S63" s="2"/>
      <c r="T63" s="2"/>
    </row>
    <row r="64" spans="1:20" x14ac:dyDescent="0.25">
      <c r="A64" s="2"/>
      <c r="B64" s="17" t="s">
        <v>37</v>
      </c>
      <c r="C64" s="18">
        <v>45254</v>
      </c>
      <c r="D64" s="90"/>
      <c r="E64" s="91"/>
      <c r="F64" s="91"/>
      <c r="G64" s="91"/>
      <c r="H64" s="91"/>
      <c r="I64" s="91"/>
      <c r="J64" s="91"/>
      <c r="K64" s="91"/>
      <c r="L64" s="92"/>
      <c r="M64" s="15"/>
      <c r="N64" s="15"/>
      <c r="O64" s="15"/>
      <c r="P64" s="15"/>
      <c r="Q64" s="15"/>
      <c r="R64" s="15"/>
      <c r="S64" s="2"/>
      <c r="T64" s="2"/>
    </row>
    <row r="65" spans="1:20" x14ac:dyDescent="0.25">
      <c r="A65" s="2"/>
      <c r="B65" s="20" t="s">
        <v>39</v>
      </c>
      <c r="C65" s="21">
        <v>45255</v>
      </c>
      <c r="D65" s="102"/>
      <c r="E65" s="103"/>
      <c r="F65" s="103"/>
      <c r="G65" s="103"/>
      <c r="H65" s="103"/>
      <c r="I65" s="103"/>
      <c r="J65" s="103"/>
      <c r="K65" s="103"/>
      <c r="L65" s="104"/>
      <c r="M65" s="15"/>
      <c r="N65" s="15"/>
      <c r="O65" s="15"/>
      <c r="P65" s="15"/>
      <c r="Q65" s="15"/>
      <c r="R65" s="15"/>
      <c r="S65" s="2"/>
      <c r="T65" s="2"/>
    </row>
    <row r="66" spans="1:20" x14ac:dyDescent="0.25">
      <c r="A66" s="2"/>
      <c r="B66" s="20" t="s">
        <v>40</v>
      </c>
      <c r="C66" s="21">
        <v>45256</v>
      </c>
      <c r="D66" s="102"/>
      <c r="E66" s="103"/>
      <c r="F66" s="103"/>
      <c r="G66" s="103"/>
      <c r="H66" s="103"/>
      <c r="I66" s="103"/>
      <c r="J66" s="103"/>
      <c r="K66" s="103"/>
      <c r="L66" s="104"/>
      <c r="M66" s="15"/>
      <c r="N66" s="15"/>
      <c r="O66" s="15"/>
      <c r="P66" s="15"/>
      <c r="Q66" s="15"/>
      <c r="R66" s="15"/>
      <c r="S66" s="2"/>
      <c r="T66" s="2"/>
    </row>
    <row r="67" spans="1:20" x14ac:dyDescent="0.25">
      <c r="A67" s="2"/>
      <c r="B67" s="22" t="s">
        <v>29</v>
      </c>
      <c r="C67" s="18">
        <v>45257</v>
      </c>
      <c r="D67" s="377" t="s">
        <v>166</v>
      </c>
      <c r="E67" s="378" t="s">
        <v>166</v>
      </c>
      <c r="F67" s="205" t="s">
        <v>176</v>
      </c>
      <c r="G67" s="205" t="s">
        <v>176</v>
      </c>
      <c r="H67" s="205" t="s">
        <v>176</v>
      </c>
      <c r="I67" s="19"/>
      <c r="J67" s="19"/>
      <c r="K67" s="19"/>
      <c r="L67" s="204"/>
      <c r="M67" s="15"/>
      <c r="N67" s="15"/>
      <c r="O67" s="15"/>
      <c r="P67" s="15"/>
      <c r="Q67" s="15"/>
      <c r="R67" s="15"/>
      <c r="S67" s="2"/>
      <c r="T67" s="2"/>
    </row>
    <row r="68" spans="1:20" x14ac:dyDescent="0.25">
      <c r="A68" s="2"/>
      <c r="B68" s="22" t="s">
        <v>31</v>
      </c>
      <c r="C68" s="18">
        <v>45258</v>
      </c>
      <c r="D68" s="381" t="s">
        <v>178</v>
      </c>
      <c r="E68" s="382" t="s">
        <v>178</v>
      </c>
      <c r="F68" s="382" t="s">
        <v>178</v>
      </c>
      <c r="G68" s="380" t="s">
        <v>177</v>
      </c>
      <c r="H68" s="380" t="s">
        <v>177</v>
      </c>
      <c r="I68" s="19"/>
      <c r="J68" s="19"/>
      <c r="K68" s="19"/>
      <c r="L68" s="204"/>
      <c r="M68" s="15"/>
      <c r="N68" s="15"/>
      <c r="O68" s="15"/>
      <c r="P68" s="15"/>
      <c r="Q68" s="15"/>
      <c r="R68" s="15"/>
      <c r="S68" s="2"/>
      <c r="T68" s="2"/>
    </row>
    <row r="69" spans="1:20" x14ac:dyDescent="0.25">
      <c r="A69" s="2"/>
      <c r="B69" s="22" t="s">
        <v>33</v>
      </c>
      <c r="C69" s="18">
        <v>45259</v>
      </c>
      <c r="D69" s="383" t="s">
        <v>179</v>
      </c>
      <c r="E69" s="203" t="s">
        <v>179</v>
      </c>
      <c r="F69" s="203" t="s">
        <v>179</v>
      </c>
      <c r="G69" s="205" t="s">
        <v>176</v>
      </c>
      <c r="H69" s="205" t="s">
        <v>176</v>
      </c>
      <c r="I69" s="205" t="s">
        <v>176</v>
      </c>
      <c r="J69" s="19"/>
      <c r="K69" s="19"/>
      <c r="L69" s="204"/>
      <c r="M69" s="15"/>
      <c r="N69" s="15"/>
      <c r="O69" s="15"/>
      <c r="P69" s="15"/>
      <c r="Q69" s="15"/>
      <c r="R69" s="15"/>
      <c r="S69" s="2"/>
      <c r="T69" s="2"/>
    </row>
    <row r="70" spans="1:20" x14ac:dyDescent="0.25">
      <c r="A70" s="2"/>
      <c r="B70" s="17" t="s">
        <v>35</v>
      </c>
      <c r="C70" s="18">
        <v>45260</v>
      </c>
      <c r="D70" s="381" t="s">
        <v>178</v>
      </c>
      <c r="E70" s="382" t="s">
        <v>178</v>
      </c>
      <c r="F70" s="382" t="s">
        <v>178</v>
      </c>
      <c r="G70" s="380" t="s">
        <v>177</v>
      </c>
      <c r="H70" s="380" t="s">
        <v>177</v>
      </c>
      <c r="I70" s="19"/>
      <c r="J70" s="19"/>
      <c r="K70" s="19"/>
      <c r="L70" s="204"/>
      <c r="M70" s="15"/>
      <c r="N70" s="15"/>
      <c r="O70" s="15"/>
      <c r="P70" s="15"/>
      <c r="Q70" s="15"/>
      <c r="R70" s="15"/>
      <c r="S70" s="2"/>
      <c r="T70" s="2"/>
    </row>
    <row r="71" spans="1:20" x14ac:dyDescent="0.25">
      <c r="A71" s="2"/>
      <c r="B71" s="17" t="s">
        <v>37</v>
      </c>
      <c r="C71" s="18">
        <v>45261</v>
      </c>
      <c r="D71" s="383" t="s">
        <v>179</v>
      </c>
      <c r="E71" s="203" t="s">
        <v>179</v>
      </c>
      <c r="F71" s="203" t="s">
        <v>179</v>
      </c>
      <c r="G71" s="205" t="s">
        <v>176</v>
      </c>
      <c r="H71" s="205" t="s">
        <v>176</v>
      </c>
      <c r="I71" s="205" t="s">
        <v>176</v>
      </c>
      <c r="J71" s="19"/>
      <c r="K71" s="19"/>
      <c r="L71" s="204"/>
      <c r="M71" s="15"/>
      <c r="N71" s="15"/>
      <c r="O71" s="15"/>
      <c r="P71" s="15"/>
      <c r="Q71" s="15"/>
      <c r="R71" s="15"/>
      <c r="S71" s="2"/>
      <c r="T71" s="2"/>
    </row>
    <row r="72" spans="1:20" x14ac:dyDescent="0.25">
      <c r="A72" s="2"/>
      <c r="B72" s="20" t="s">
        <v>39</v>
      </c>
      <c r="C72" s="21">
        <v>45262</v>
      </c>
      <c r="D72" s="102"/>
      <c r="E72" s="103"/>
      <c r="F72" s="103"/>
      <c r="G72" s="103"/>
      <c r="H72" s="103"/>
      <c r="I72" s="103"/>
      <c r="J72" s="103"/>
      <c r="K72" s="103"/>
      <c r="L72" s="104"/>
      <c r="M72" s="15"/>
      <c r="N72" s="15"/>
      <c r="O72" s="15"/>
      <c r="P72" s="15"/>
      <c r="Q72" s="15"/>
      <c r="R72" s="15"/>
      <c r="S72" s="2"/>
      <c r="T72" s="2"/>
    </row>
    <row r="73" spans="1:20" x14ac:dyDescent="0.25">
      <c r="A73" s="2"/>
      <c r="B73" s="20" t="s">
        <v>40</v>
      </c>
      <c r="C73" s="21">
        <v>45263</v>
      </c>
      <c r="D73" s="102"/>
      <c r="E73" s="103"/>
      <c r="F73" s="103"/>
      <c r="G73" s="103"/>
      <c r="H73" s="103"/>
      <c r="I73" s="103"/>
      <c r="J73" s="103"/>
      <c r="K73" s="103"/>
      <c r="L73" s="104"/>
      <c r="M73" s="15"/>
      <c r="N73" s="15"/>
      <c r="O73" s="15"/>
      <c r="P73" s="15"/>
      <c r="Q73" s="15"/>
      <c r="R73" s="15"/>
      <c r="S73" s="2"/>
      <c r="T73" s="2"/>
    </row>
    <row r="74" spans="1:20" x14ac:dyDescent="0.25">
      <c r="A74" s="2"/>
      <c r="B74" s="22" t="s">
        <v>29</v>
      </c>
      <c r="C74" s="18">
        <v>45264</v>
      </c>
      <c r="D74" s="84" t="s">
        <v>69</v>
      </c>
      <c r="E74" s="85"/>
      <c r="F74" s="85"/>
      <c r="G74" s="85"/>
      <c r="H74" s="85"/>
      <c r="I74" s="85"/>
      <c r="J74" s="85"/>
      <c r="K74" s="85"/>
      <c r="L74" s="86"/>
      <c r="M74" s="15"/>
      <c r="N74" s="15"/>
      <c r="O74" s="15"/>
      <c r="P74" s="15"/>
      <c r="Q74" s="15"/>
      <c r="R74" s="15"/>
      <c r="S74" s="2"/>
      <c r="T74" s="2"/>
    </row>
    <row r="75" spans="1:20" x14ac:dyDescent="0.25">
      <c r="A75" s="2"/>
      <c r="B75" s="22" t="s">
        <v>31</v>
      </c>
      <c r="C75" s="18">
        <v>45265</v>
      </c>
      <c r="D75" s="87"/>
      <c r="E75" s="88"/>
      <c r="F75" s="88"/>
      <c r="G75" s="88"/>
      <c r="H75" s="88"/>
      <c r="I75" s="88"/>
      <c r="J75" s="88"/>
      <c r="K75" s="88"/>
      <c r="L75" s="89"/>
      <c r="M75" s="15"/>
      <c r="N75" s="15"/>
      <c r="O75" s="15"/>
      <c r="P75" s="15"/>
      <c r="Q75" s="15"/>
      <c r="R75" s="15"/>
      <c r="S75" s="2"/>
      <c r="T75" s="2"/>
    </row>
    <row r="76" spans="1:20" x14ac:dyDescent="0.25">
      <c r="A76" s="2"/>
      <c r="B76" s="22" t="s">
        <v>33</v>
      </c>
      <c r="C76" s="18">
        <v>45266</v>
      </c>
      <c r="D76" s="87"/>
      <c r="E76" s="88"/>
      <c r="F76" s="88"/>
      <c r="G76" s="88"/>
      <c r="H76" s="88"/>
      <c r="I76" s="88"/>
      <c r="J76" s="88"/>
      <c r="K76" s="88"/>
      <c r="L76" s="89"/>
      <c r="M76" s="15"/>
      <c r="N76" s="15"/>
      <c r="O76" s="15"/>
      <c r="P76" s="15"/>
      <c r="Q76" s="15"/>
      <c r="R76" s="15"/>
      <c r="S76" s="2"/>
      <c r="T76" s="2"/>
    </row>
    <row r="77" spans="1:20" x14ac:dyDescent="0.25">
      <c r="A77" s="2"/>
      <c r="B77" s="22" t="s">
        <v>35</v>
      </c>
      <c r="C77" s="18">
        <v>45267</v>
      </c>
      <c r="D77" s="90"/>
      <c r="E77" s="91"/>
      <c r="F77" s="91"/>
      <c r="G77" s="91"/>
      <c r="H77" s="91"/>
      <c r="I77" s="91"/>
      <c r="J77" s="91"/>
      <c r="K77" s="91"/>
      <c r="L77" s="92"/>
      <c r="M77" s="15"/>
      <c r="N77" s="15"/>
      <c r="O77" s="15"/>
      <c r="P77" s="15"/>
      <c r="Q77" s="15"/>
      <c r="R77" s="15"/>
      <c r="S77" s="2"/>
      <c r="T77" s="2"/>
    </row>
    <row r="78" spans="1:20" x14ac:dyDescent="0.25">
      <c r="A78" s="2"/>
      <c r="B78" s="20" t="s">
        <v>37</v>
      </c>
      <c r="C78" s="21">
        <v>45268</v>
      </c>
      <c r="D78" s="102"/>
      <c r="E78" s="103"/>
      <c r="F78" s="103"/>
      <c r="G78" s="103"/>
      <c r="H78" s="103"/>
      <c r="I78" s="103"/>
      <c r="J78" s="103"/>
      <c r="K78" s="103"/>
      <c r="L78" s="104"/>
      <c r="M78" s="15"/>
      <c r="N78" s="15"/>
      <c r="O78" s="15"/>
      <c r="P78" s="15"/>
      <c r="Q78" s="15"/>
      <c r="R78" s="15"/>
      <c r="S78" s="2"/>
      <c r="T78" s="2"/>
    </row>
    <row r="79" spans="1:20" x14ac:dyDescent="0.25">
      <c r="A79" s="2"/>
      <c r="B79" s="20" t="s">
        <v>39</v>
      </c>
      <c r="C79" s="21">
        <v>45269</v>
      </c>
      <c r="D79" s="102"/>
      <c r="E79" s="103"/>
      <c r="F79" s="103"/>
      <c r="G79" s="103"/>
      <c r="H79" s="103"/>
      <c r="I79" s="103"/>
      <c r="J79" s="103"/>
      <c r="K79" s="103"/>
      <c r="L79" s="104"/>
      <c r="M79" s="291"/>
      <c r="N79" s="291"/>
      <c r="O79" s="291"/>
      <c r="P79" s="291"/>
      <c r="Q79" s="291"/>
      <c r="R79" s="291"/>
      <c r="S79" s="2"/>
      <c r="T79" s="2"/>
    </row>
    <row r="80" spans="1:20" x14ac:dyDescent="0.25">
      <c r="A80" s="2"/>
      <c r="B80" s="20" t="s">
        <v>40</v>
      </c>
      <c r="C80" s="21">
        <v>45270</v>
      </c>
      <c r="D80" s="102"/>
      <c r="E80" s="103"/>
      <c r="F80" s="103"/>
      <c r="G80" s="103"/>
      <c r="H80" s="103"/>
      <c r="I80" s="103"/>
      <c r="J80" s="103"/>
      <c r="K80" s="103"/>
      <c r="L80" s="104"/>
      <c r="M80" s="291"/>
      <c r="N80" s="291"/>
      <c r="O80" s="291"/>
      <c r="P80" s="291"/>
      <c r="Q80" s="291"/>
      <c r="R80" s="291"/>
      <c r="S80" s="2"/>
      <c r="T80" s="2"/>
    </row>
    <row r="81" spans="1:20" x14ac:dyDescent="0.25">
      <c r="A81" s="2"/>
      <c r="B81" s="17" t="s">
        <v>29</v>
      </c>
      <c r="C81" s="18">
        <v>45271</v>
      </c>
      <c r="D81" s="377" t="s">
        <v>166</v>
      </c>
      <c r="E81" s="378" t="s">
        <v>166</v>
      </c>
      <c r="F81" s="205" t="s">
        <v>176</v>
      </c>
      <c r="G81" s="205" t="s">
        <v>176</v>
      </c>
      <c r="H81" s="205" t="s">
        <v>176</v>
      </c>
      <c r="I81" s="19"/>
      <c r="J81" s="19"/>
      <c r="K81" s="19"/>
      <c r="L81" s="204"/>
      <c r="M81" s="15"/>
      <c r="N81" s="15"/>
      <c r="O81" s="15"/>
      <c r="P81" s="15"/>
      <c r="Q81" s="15"/>
      <c r="R81" s="15"/>
      <c r="S81" s="2"/>
      <c r="T81" s="2"/>
    </row>
    <row r="82" spans="1:20" x14ac:dyDescent="0.25">
      <c r="A82" s="2"/>
      <c r="B82" s="17" t="s">
        <v>31</v>
      </c>
      <c r="C82" s="18">
        <v>45272</v>
      </c>
      <c r="D82" s="381" t="s">
        <v>178</v>
      </c>
      <c r="E82" s="382" t="s">
        <v>178</v>
      </c>
      <c r="F82" s="382" t="s">
        <v>178</v>
      </c>
      <c r="G82" s="203" t="s">
        <v>179</v>
      </c>
      <c r="H82" s="203" t="s">
        <v>179</v>
      </c>
      <c r="I82" s="19"/>
      <c r="J82" s="26"/>
      <c r="K82" s="26"/>
      <c r="L82" s="204"/>
      <c r="M82" s="15"/>
      <c r="N82" s="15"/>
      <c r="O82" s="15"/>
      <c r="P82" s="15"/>
      <c r="Q82" s="15"/>
      <c r="R82" s="15"/>
      <c r="S82" s="2"/>
      <c r="T82" s="2"/>
    </row>
    <row r="83" spans="1:20" x14ac:dyDescent="0.25">
      <c r="A83" s="2"/>
      <c r="B83" s="22" t="s">
        <v>33</v>
      </c>
      <c r="C83" s="18">
        <v>45273</v>
      </c>
      <c r="D83" s="383" t="s">
        <v>179</v>
      </c>
      <c r="E83" s="203" t="s">
        <v>179</v>
      </c>
      <c r="F83" s="203" t="s">
        <v>179</v>
      </c>
      <c r="G83" s="205" t="s">
        <v>176</v>
      </c>
      <c r="H83" s="205" t="s">
        <v>176</v>
      </c>
      <c r="I83" s="205" t="s">
        <v>176</v>
      </c>
      <c r="J83" s="26"/>
      <c r="K83" s="26"/>
      <c r="L83" s="28"/>
      <c r="M83" s="15"/>
      <c r="N83" s="15"/>
      <c r="O83" s="15"/>
      <c r="P83" s="15"/>
      <c r="Q83" s="15"/>
      <c r="R83" s="15"/>
      <c r="S83" s="2"/>
      <c r="T83" s="2"/>
    </row>
    <row r="84" spans="1:20" x14ac:dyDescent="0.25">
      <c r="A84" s="2"/>
      <c r="B84" s="17" t="s">
        <v>35</v>
      </c>
      <c r="C84" s="18">
        <v>45274</v>
      </c>
      <c r="D84" s="381" t="s">
        <v>178</v>
      </c>
      <c r="E84" s="382" t="s">
        <v>178</v>
      </c>
      <c r="F84" s="382" t="s">
        <v>178</v>
      </c>
      <c r="G84" s="205" t="s">
        <v>176</v>
      </c>
      <c r="H84" s="205" t="s">
        <v>176</v>
      </c>
      <c r="I84" s="205" t="s">
        <v>176</v>
      </c>
      <c r="J84" s="26"/>
      <c r="K84" s="26"/>
      <c r="L84" s="28"/>
      <c r="M84" s="15"/>
      <c r="N84" s="15"/>
      <c r="O84" s="15"/>
      <c r="P84" s="15"/>
      <c r="Q84" s="15"/>
      <c r="R84" s="15"/>
      <c r="S84" s="2"/>
      <c r="T84" s="2"/>
    </row>
    <row r="85" spans="1:20" x14ac:dyDescent="0.25">
      <c r="A85" s="2"/>
      <c r="B85" s="17" t="s">
        <v>37</v>
      </c>
      <c r="C85" s="18">
        <v>45275</v>
      </c>
      <c r="D85" s="383" t="s">
        <v>179</v>
      </c>
      <c r="E85" s="203" t="s">
        <v>179</v>
      </c>
      <c r="F85" s="203" t="s">
        <v>179</v>
      </c>
      <c r="G85" s="205" t="s">
        <v>176</v>
      </c>
      <c r="H85" s="205" t="s">
        <v>176</v>
      </c>
      <c r="I85" s="19"/>
      <c r="J85" s="19"/>
      <c r="K85" s="19"/>
      <c r="L85" s="204"/>
      <c r="M85" s="15"/>
      <c r="N85" s="15"/>
      <c r="O85" s="15"/>
      <c r="P85" s="15"/>
      <c r="Q85" s="15"/>
      <c r="R85" s="15"/>
      <c r="S85" s="2"/>
      <c r="T85" s="2"/>
    </row>
    <row r="86" spans="1:20" x14ac:dyDescent="0.25">
      <c r="A86" s="2"/>
      <c r="B86" s="20" t="s">
        <v>39</v>
      </c>
      <c r="C86" s="21">
        <v>45276</v>
      </c>
      <c r="D86" s="102"/>
      <c r="E86" s="103"/>
      <c r="F86" s="103"/>
      <c r="G86" s="103"/>
      <c r="H86" s="103"/>
      <c r="I86" s="103"/>
      <c r="J86" s="103"/>
      <c r="K86" s="103"/>
      <c r="L86" s="104"/>
      <c r="M86" s="15"/>
      <c r="N86" s="15"/>
      <c r="O86" s="15"/>
      <c r="P86" s="2"/>
      <c r="Q86" s="2"/>
      <c r="R86" s="2"/>
      <c r="S86" s="2"/>
      <c r="T86" s="2"/>
    </row>
    <row r="87" spans="1:20" x14ac:dyDescent="0.25">
      <c r="A87" s="2"/>
      <c r="B87" s="20" t="s">
        <v>40</v>
      </c>
      <c r="C87" s="21">
        <v>45277</v>
      </c>
      <c r="D87" s="102"/>
      <c r="E87" s="103"/>
      <c r="F87" s="103"/>
      <c r="G87" s="103"/>
      <c r="H87" s="103"/>
      <c r="I87" s="103"/>
      <c r="J87" s="103"/>
      <c r="K87" s="103"/>
      <c r="L87" s="104"/>
      <c r="M87" s="2"/>
      <c r="N87" s="2"/>
      <c r="O87" s="2"/>
      <c r="P87" s="2"/>
      <c r="Q87" s="2"/>
      <c r="R87" s="2"/>
      <c r="S87" s="2"/>
      <c r="T87" s="2"/>
    </row>
    <row r="88" spans="1:20" x14ac:dyDescent="0.25">
      <c r="A88" s="2"/>
      <c r="B88" s="20" t="s">
        <v>29</v>
      </c>
      <c r="C88" s="21">
        <v>45278</v>
      </c>
      <c r="D88" s="141" t="s">
        <v>96</v>
      </c>
      <c r="E88" s="142"/>
      <c r="F88" s="142"/>
      <c r="G88" s="142"/>
      <c r="H88" s="142"/>
      <c r="I88" s="142"/>
      <c r="J88" s="142"/>
      <c r="K88" s="142"/>
      <c r="L88" s="143"/>
      <c r="M88" s="2"/>
      <c r="N88" s="2"/>
      <c r="O88" s="2"/>
      <c r="P88" s="2"/>
      <c r="Q88" s="2"/>
      <c r="R88" s="2"/>
      <c r="S88" s="2"/>
      <c r="T88" s="2"/>
    </row>
    <row r="89" spans="1:20" x14ac:dyDescent="0.25">
      <c r="A89" s="2"/>
      <c r="B89" s="20" t="s">
        <v>31</v>
      </c>
      <c r="C89" s="21">
        <v>45300</v>
      </c>
      <c r="D89" s="141"/>
      <c r="E89" s="142"/>
      <c r="F89" s="142"/>
      <c r="G89" s="142"/>
      <c r="H89" s="142"/>
      <c r="I89" s="142"/>
      <c r="J89" s="142"/>
      <c r="K89" s="142"/>
      <c r="L89" s="143"/>
      <c r="M89" s="2"/>
      <c r="N89" s="2"/>
      <c r="O89" s="2"/>
      <c r="P89" s="2"/>
      <c r="Q89" s="2"/>
      <c r="R89" s="2"/>
      <c r="S89" s="2"/>
      <c r="T89" s="2"/>
    </row>
    <row r="90" spans="1:20" x14ac:dyDescent="0.25">
      <c r="A90" s="2"/>
      <c r="B90" s="17" t="s">
        <v>33</v>
      </c>
      <c r="C90" s="18">
        <v>45301</v>
      </c>
      <c r="D90" s="84" t="s">
        <v>69</v>
      </c>
      <c r="E90" s="85"/>
      <c r="F90" s="85"/>
      <c r="G90" s="85"/>
      <c r="H90" s="85"/>
      <c r="I90" s="85"/>
      <c r="J90" s="85"/>
      <c r="K90" s="85"/>
      <c r="L90" s="86"/>
      <c r="M90" s="2"/>
      <c r="N90" s="2"/>
      <c r="O90" s="2"/>
      <c r="P90" s="2"/>
      <c r="Q90" s="2"/>
      <c r="R90" s="2"/>
      <c r="S90" s="2"/>
      <c r="T90" s="2"/>
    </row>
    <row r="91" spans="1:20" x14ac:dyDescent="0.25">
      <c r="A91" s="2"/>
      <c r="B91" s="17" t="s">
        <v>35</v>
      </c>
      <c r="C91" s="18">
        <v>45302</v>
      </c>
      <c r="D91" s="87"/>
      <c r="E91" s="88"/>
      <c r="F91" s="88"/>
      <c r="G91" s="88"/>
      <c r="H91" s="88"/>
      <c r="I91" s="88"/>
      <c r="J91" s="88"/>
      <c r="K91" s="88"/>
      <c r="L91" s="89"/>
      <c r="M91" s="2"/>
      <c r="N91" s="2"/>
      <c r="O91" s="2"/>
      <c r="P91" s="2"/>
      <c r="Q91" s="2"/>
      <c r="R91" s="2"/>
      <c r="S91" s="2"/>
      <c r="T91" s="2"/>
    </row>
    <row r="92" spans="1:20" x14ac:dyDescent="0.25">
      <c r="A92" s="2"/>
      <c r="B92" s="17" t="s">
        <v>37</v>
      </c>
      <c r="C92" s="18">
        <v>45303</v>
      </c>
      <c r="D92" s="90"/>
      <c r="E92" s="91"/>
      <c r="F92" s="91"/>
      <c r="G92" s="91"/>
      <c r="H92" s="91"/>
      <c r="I92" s="91"/>
      <c r="J92" s="91"/>
      <c r="K92" s="91"/>
      <c r="L92" s="92"/>
      <c r="M92" s="2"/>
      <c r="N92" s="2"/>
      <c r="O92" s="2"/>
      <c r="P92" s="2"/>
      <c r="Q92" s="2"/>
      <c r="R92" s="2"/>
      <c r="S92" s="2"/>
      <c r="T92" s="2"/>
    </row>
    <row r="93" spans="1:20" x14ac:dyDescent="0.25">
      <c r="A93" s="2"/>
      <c r="B93" s="20" t="s">
        <v>39</v>
      </c>
      <c r="C93" s="21">
        <v>45304</v>
      </c>
      <c r="D93" s="102"/>
      <c r="E93" s="103"/>
      <c r="F93" s="103"/>
      <c r="G93" s="103"/>
      <c r="H93" s="103"/>
      <c r="I93" s="103"/>
      <c r="J93" s="103"/>
      <c r="K93" s="103"/>
      <c r="L93" s="104"/>
      <c r="M93" s="2"/>
      <c r="N93" s="2"/>
      <c r="O93" s="2"/>
      <c r="P93" s="2"/>
      <c r="Q93" s="2"/>
      <c r="R93" s="2"/>
      <c r="S93" s="2"/>
      <c r="T93" s="2"/>
    </row>
    <row r="94" spans="1:20" x14ac:dyDescent="0.25">
      <c r="A94" s="2"/>
      <c r="B94" s="20" t="s">
        <v>40</v>
      </c>
      <c r="C94" s="21">
        <v>45305</v>
      </c>
      <c r="D94" s="102"/>
      <c r="E94" s="103"/>
      <c r="F94" s="103"/>
      <c r="G94" s="103"/>
      <c r="H94" s="103"/>
      <c r="I94" s="103"/>
      <c r="J94" s="103"/>
      <c r="K94" s="103"/>
      <c r="L94" s="104"/>
      <c r="M94" s="2"/>
      <c r="N94" s="2"/>
      <c r="O94" s="2"/>
      <c r="P94" s="2"/>
      <c r="Q94" s="2"/>
      <c r="R94" s="2"/>
      <c r="S94" s="2"/>
      <c r="T94" s="2"/>
    </row>
    <row r="95" spans="1:20" x14ac:dyDescent="0.25">
      <c r="A95" s="2"/>
      <c r="B95" s="17" t="s">
        <v>29</v>
      </c>
      <c r="C95" s="18">
        <v>45306</v>
      </c>
      <c r="D95" s="84" t="s">
        <v>69</v>
      </c>
      <c r="E95" s="85"/>
      <c r="F95" s="85"/>
      <c r="G95" s="85"/>
      <c r="H95" s="85"/>
      <c r="I95" s="85"/>
      <c r="J95" s="85"/>
      <c r="K95" s="85"/>
      <c r="L95" s="86"/>
      <c r="M95" s="2"/>
      <c r="N95" s="2"/>
      <c r="O95" s="2"/>
      <c r="P95" s="2"/>
      <c r="Q95" s="2"/>
      <c r="R95" s="2"/>
      <c r="S95" s="2"/>
      <c r="T95" s="2"/>
    </row>
    <row r="96" spans="1:20" x14ac:dyDescent="0.25">
      <c r="A96" s="2"/>
      <c r="B96" s="17" t="s">
        <v>31</v>
      </c>
      <c r="C96" s="18">
        <v>45307</v>
      </c>
      <c r="D96" s="87"/>
      <c r="E96" s="88"/>
      <c r="F96" s="88"/>
      <c r="G96" s="88"/>
      <c r="H96" s="88"/>
      <c r="I96" s="88"/>
      <c r="J96" s="88"/>
      <c r="K96" s="88"/>
      <c r="L96" s="89"/>
      <c r="M96" s="2"/>
      <c r="N96" s="2"/>
      <c r="O96" s="2"/>
      <c r="P96" s="2"/>
      <c r="Q96" s="2"/>
      <c r="R96" s="2"/>
      <c r="S96" s="2"/>
      <c r="T96" s="2"/>
    </row>
    <row r="97" spans="1:20" x14ac:dyDescent="0.25">
      <c r="A97" s="2"/>
      <c r="B97" s="17" t="s">
        <v>33</v>
      </c>
      <c r="C97" s="18">
        <v>45308</v>
      </c>
      <c r="D97" s="87"/>
      <c r="E97" s="88"/>
      <c r="F97" s="88"/>
      <c r="G97" s="88"/>
      <c r="H97" s="88"/>
      <c r="I97" s="88"/>
      <c r="J97" s="88"/>
      <c r="K97" s="88"/>
      <c r="L97" s="89"/>
      <c r="M97" s="2"/>
      <c r="N97" s="2"/>
      <c r="O97" s="2"/>
      <c r="P97" s="2"/>
      <c r="Q97" s="2"/>
      <c r="R97" s="2"/>
      <c r="S97" s="2"/>
      <c r="T97" s="2"/>
    </row>
    <row r="98" spans="1:20" x14ac:dyDescent="0.25">
      <c r="A98" s="2"/>
      <c r="B98" s="17" t="s">
        <v>35</v>
      </c>
      <c r="C98" s="18">
        <v>45309</v>
      </c>
      <c r="D98" s="87"/>
      <c r="E98" s="88"/>
      <c r="F98" s="88"/>
      <c r="G98" s="88"/>
      <c r="H98" s="88"/>
      <c r="I98" s="88"/>
      <c r="J98" s="88"/>
      <c r="K98" s="88"/>
      <c r="L98" s="89"/>
      <c r="M98" s="2"/>
      <c r="N98" s="2"/>
      <c r="O98" s="2"/>
      <c r="P98" s="2"/>
      <c r="Q98" s="2"/>
      <c r="R98" s="2"/>
      <c r="S98" s="2"/>
      <c r="T98" s="2"/>
    </row>
    <row r="99" spans="1:20" ht="15.75" thickBot="1" x14ac:dyDescent="0.3">
      <c r="A99" s="2"/>
      <c r="B99" s="217" t="s">
        <v>37</v>
      </c>
      <c r="C99" s="218">
        <v>45310</v>
      </c>
      <c r="D99" s="151"/>
      <c r="E99" s="152"/>
      <c r="F99" s="152"/>
      <c r="G99" s="152"/>
      <c r="H99" s="152"/>
      <c r="I99" s="152"/>
      <c r="J99" s="152"/>
      <c r="K99" s="152"/>
      <c r="L99" s="153"/>
      <c r="M99" s="2"/>
      <c r="N99" s="2"/>
      <c r="O99" s="2"/>
      <c r="P99" s="2"/>
      <c r="Q99" s="2"/>
      <c r="R99" s="2"/>
      <c r="S99" s="2"/>
      <c r="T99" s="2"/>
    </row>
    <row r="100" spans="1:20" x14ac:dyDescent="0.25">
      <c r="A100" s="2"/>
      <c r="B100" s="236" t="s">
        <v>47</v>
      </c>
      <c r="C100" s="237"/>
      <c r="D100" s="238"/>
      <c r="E100" s="238"/>
      <c r="F100" s="238"/>
      <c r="G100" s="238"/>
      <c r="H100" s="238"/>
      <c r="I100" s="238"/>
      <c r="J100" s="238"/>
      <c r="K100" s="238"/>
      <c r="L100" s="239"/>
      <c r="M100" s="2"/>
      <c r="N100" s="2"/>
      <c r="O100" s="2"/>
      <c r="P100" s="2"/>
      <c r="Q100" s="2"/>
      <c r="R100" s="2"/>
      <c r="S100" s="2"/>
      <c r="T100" s="2"/>
    </row>
    <row r="101" spans="1:20" ht="15.75" thickBot="1" x14ac:dyDescent="0.3">
      <c r="A101" s="2"/>
      <c r="B101" s="240"/>
      <c r="C101" s="241"/>
      <c r="D101" s="241"/>
      <c r="E101" s="241"/>
      <c r="F101" s="241"/>
      <c r="G101" s="241"/>
      <c r="H101" s="241"/>
      <c r="I101" s="241"/>
      <c r="J101" s="241"/>
      <c r="K101" s="241"/>
      <c r="L101" s="242"/>
      <c r="M101" s="2"/>
      <c r="N101" s="2"/>
      <c r="O101" s="2"/>
      <c r="P101" s="2"/>
      <c r="Q101" s="2"/>
      <c r="R101" s="2"/>
      <c r="S101" s="2"/>
      <c r="T101" s="2"/>
    </row>
    <row r="102" spans="1:20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20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20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0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20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0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20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20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20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20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0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2:1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2:1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2:1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2:1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2:1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2:1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2:1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2:1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2:1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2:12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2:12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2:12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2:12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2:12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2:12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2:12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2:12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2:12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2:12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2:12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2:12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2:12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2:12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2:12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2:12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2:12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2:12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2:12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2:12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2:12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2:12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2:12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2:12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2:12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2:12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2:12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2:12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2:12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2:12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2:12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2:12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2:12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2:12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2:12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2:12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2:12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2:12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2:12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2:12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2:12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2:12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2:12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2:12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2:12" x14ac:dyDescent="0.25">
      <c r="B929" s="43"/>
      <c r="C929" s="43"/>
      <c r="D929" s="43"/>
      <c r="E929" s="43"/>
      <c r="F929" s="43"/>
      <c r="G929" s="43"/>
      <c r="H929" s="43"/>
      <c r="I929" s="43"/>
      <c r="J929" s="44"/>
      <c r="K929" s="44"/>
      <c r="L929" s="44"/>
    </row>
  </sheetData>
  <mergeCells count="49">
    <mergeCell ref="D94:L94"/>
    <mergeCell ref="D95:L99"/>
    <mergeCell ref="B100:L101"/>
    <mergeCell ref="D80:L80"/>
    <mergeCell ref="D86:L86"/>
    <mergeCell ref="D87:L87"/>
    <mergeCell ref="D88:L89"/>
    <mergeCell ref="D90:L92"/>
    <mergeCell ref="D93:L93"/>
    <mergeCell ref="D66:L66"/>
    <mergeCell ref="D72:L72"/>
    <mergeCell ref="D73:L73"/>
    <mergeCell ref="D74:L77"/>
    <mergeCell ref="D78:L78"/>
    <mergeCell ref="D79:L79"/>
    <mergeCell ref="D51:L51"/>
    <mergeCell ref="D52:L52"/>
    <mergeCell ref="D58:L58"/>
    <mergeCell ref="D59:L59"/>
    <mergeCell ref="D60:L64"/>
    <mergeCell ref="D65:L65"/>
    <mergeCell ref="D37:L37"/>
    <mergeCell ref="D38:L38"/>
    <mergeCell ref="D41:L41"/>
    <mergeCell ref="D44:L44"/>
    <mergeCell ref="D45:L45"/>
    <mergeCell ref="D46:L50"/>
    <mergeCell ref="D18:L22"/>
    <mergeCell ref="D23:L23"/>
    <mergeCell ref="D24:L24"/>
    <mergeCell ref="D30:L30"/>
    <mergeCell ref="D31:L31"/>
    <mergeCell ref="D32:L36"/>
    <mergeCell ref="B7:C7"/>
    <mergeCell ref="B8:C8"/>
    <mergeCell ref="B9:L9"/>
    <mergeCell ref="B10:C10"/>
    <mergeCell ref="D16:L16"/>
    <mergeCell ref="D17:L17"/>
    <mergeCell ref="B2:L2"/>
    <mergeCell ref="B3:L3"/>
    <mergeCell ref="B4:L4"/>
    <mergeCell ref="B5:L5"/>
    <mergeCell ref="B6:C6"/>
    <mergeCell ref="D6:D7"/>
    <mergeCell ref="E6:F6"/>
    <mergeCell ref="G6:H6"/>
    <mergeCell ref="I6:J6"/>
    <mergeCell ref="K6:L8"/>
  </mergeCells>
  <conditionalFormatting sqref="K12">
    <cfRule type="expression" dxfId="31" priority="1" stopIfTrue="1">
      <formula>NOT(MONTH(K12)=$B$42)</formula>
    </cfRule>
    <cfRule type="expression" dxfId="30" priority="2" stopIfTrue="1">
      <formula>MATCH(K12,(((#REF!))),0)&gt;0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AE4AB-BC41-4B97-BABB-A5A2AFD3D620}">
  <sheetPr>
    <tabColor rgb="FF7030A0"/>
  </sheetPr>
  <dimension ref="A1:Q1398"/>
  <sheetViews>
    <sheetView workbookViewId="0">
      <selection sqref="A1:Q1048576"/>
    </sheetView>
  </sheetViews>
  <sheetFormatPr defaultRowHeight="15" x14ac:dyDescent="0.25"/>
  <cols>
    <col min="1" max="1" width="9.140625" style="2"/>
    <col min="2" max="9" width="18.85546875" style="33" customWidth="1"/>
    <col min="10" max="12" width="18.85546875" style="45" customWidth="1"/>
    <col min="13" max="14" width="5.85546875" style="2" customWidth="1"/>
    <col min="15" max="15" width="17.42578125" style="2" customWidth="1"/>
    <col min="16" max="17" width="9.140625" style="2"/>
  </cols>
  <sheetData>
    <row r="1" spans="2:16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6" ht="23.25" x14ac:dyDescent="0.25">
      <c r="B2" s="105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2:16" ht="20.25" x14ac:dyDescent="0.25"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2:16" ht="19.5" thickBot="1" x14ac:dyDescent="0.3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2:16" ht="24" thickBot="1" x14ac:dyDescent="0.3">
      <c r="B5" s="167" t="s">
        <v>180</v>
      </c>
      <c r="C5" s="168"/>
      <c r="D5" s="115"/>
      <c r="E5" s="115"/>
      <c r="F5" s="115"/>
      <c r="G5" s="115"/>
      <c r="H5" s="115"/>
      <c r="I5" s="115"/>
      <c r="J5" s="115"/>
      <c r="K5" s="115"/>
      <c r="L5" s="116"/>
    </row>
    <row r="6" spans="2:16" x14ac:dyDescent="0.25">
      <c r="B6" s="117" t="s">
        <v>113</v>
      </c>
      <c r="C6" s="272"/>
      <c r="D6" s="384" t="s">
        <v>181</v>
      </c>
      <c r="E6" s="385" t="s">
        <v>182</v>
      </c>
      <c r="F6" s="385"/>
      <c r="G6" s="275" t="s">
        <v>183</v>
      </c>
      <c r="H6" s="275"/>
      <c r="I6" s="386" t="s">
        <v>184</v>
      </c>
      <c r="J6" s="386"/>
      <c r="K6" s="276" t="s">
        <v>151</v>
      </c>
      <c r="L6" s="278"/>
    </row>
    <row r="7" spans="2:16" ht="22.5" x14ac:dyDescent="0.25">
      <c r="B7" s="119" t="s">
        <v>4</v>
      </c>
      <c r="C7" s="279"/>
      <c r="D7" s="387"/>
      <c r="E7" s="361" t="s">
        <v>152</v>
      </c>
      <c r="F7" s="362" t="s">
        <v>153</v>
      </c>
      <c r="G7" s="363" t="s">
        <v>154</v>
      </c>
      <c r="H7" s="364" t="s">
        <v>155</v>
      </c>
      <c r="I7" s="365" t="s">
        <v>156</v>
      </c>
      <c r="J7" s="366" t="s">
        <v>157</v>
      </c>
      <c r="K7" s="283"/>
      <c r="L7" s="285"/>
    </row>
    <row r="8" spans="2:16" ht="48.75" thickBot="1" x14ac:dyDescent="0.3">
      <c r="B8" s="165" t="s">
        <v>12</v>
      </c>
      <c r="C8" s="388"/>
      <c r="D8" s="389" t="s">
        <v>185</v>
      </c>
      <c r="E8" s="389" t="s">
        <v>186</v>
      </c>
      <c r="F8" s="389" t="s">
        <v>187</v>
      </c>
      <c r="G8" s="369" t="s">
        <v>161</v>
      </c>
      <c r="H8" s="389" t="s">
        <v>188</v>
      </c>
      <c r="I8" s="389" t="s">
        <v>163</v>
      </c>
      <c r="J8" s="389" t="s">
        <v>189</v>
      </c>
      <c r="K8" s="390"/>
      <c r="L8" s="391"/>
    </row>
    <row r="9" spans="2:16" ht="18.75" thickBot="1" x14ac:dyDescent="0.3">
      <c r="B9" s="288" t="s">
        <v>165</v>
      </c>
      <c r="C9" s="289"/>
      <c r="D9" s="289"/>
      <c r="E9" s="289"/>
      <c r="F9" s="289"/>
      <c r="G9" s="289"/>
      <c r="H9" s="289"/>
      <c r="I9" s="289"/>
      <c r="J9" s="289"/>
      <c r="K9" s="289"/>
      <c r="L9" s="290"/>
    </row>
    <row r="10" spans="2:16" ht="15.75" thickBot="1" x14ac:dyDescent="0.3">
      <c r="B10" s="320" t="s">
        <v>19</v>
      </c>
      <c r="C10" s="321"/>
      <c r="D10" s="8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25</v>
      </c>
      <c r="J10" s="9" t="s">
        <v>26</v>
      </c>
      <c r="K10" s="10" t="s">
        <v>27</v>
      </c>
      <c r="L10" s="11" t="s">
        <v>28</v>
      </c>
      <c r="M10" s="291"/>
      <c r="N10" s="291"/>
      <c r="O10" s="291"/>
      <c r="P10" s="291"/>
    </row>
    <row r="11" spans="2:16" x14ac:dyDescent="0.25">
      <c r="B11" s="12" t="s">
        <v>29</v>
      </c>
      <c r="C11" s="13">
        <v>45201</v>
      </c>
      <c r="D11" s="144" t="s">
        <v>69</v>
      </c>
      <c r="E11" s="145"/>
      <c r="F11" s="145"/>
      <c r="G11" s="145"/>
      <c r="H11" s="145"/>
      <c r="I11" s="145"/>
      <c r="J11" s="145"/>
      <c r="K11" s="145"/>
      <c r="L11" s="146"/>
      <c r="M11" s="291"/>
      <c r="O11" s="373" t="s">
        <v>168</v>
      </c>
      <c r="P11" s="374">
        <f>COUNTIF(D11:L99,"Farmacol. Clin.")</f>
        <v>21</v>
      </c>
    </row>
    <row r="12" spans="2:16" x14ac:dyDescent="0.25">
      <c r="B12" s="17" t="s">
        <v>31</v>
      </c>
      <c r="C12" s="18">
        <v>45202</v>
      </c>
      <c r="D12" s="87"/>
      <c r="E12" s="88"/>
      <c r="F12" s="88"/>
      <c r="G12" s="88"/>
      <c r="H12" s="88"/>
      <c r="I12" s="88"/>
      <c r="J12" s="88"/>
      <c r="K12" s="88"/>
      <c r="L12" s="89"/>
      <c r="M12" s="291"/>
      <c r="O12" s="373" t="s">
        <v>170</v>
      </c>
      <c r="P12" s="374">
        <f>COUNTIF(D11:L99,"Mal. Sist. Endocrino")</f>
        <v>35</v>
      </c>
    </row>
    <row r="13" spans="2:16" x14ac:dyDescent="0.25">
      <c r="B13" s="17" t="s">
        <v>33</v>
      </c>
      <c r="C13" s="18">
        <v>45203</v>
      </c>
      <c r="D13" s="87"/>
      <c r="E13" s="88"/>
      <c r="F13" s="88"/>
      <c r="G13" s="88"/>
      <c r="H13" s="88"/>
      <c r="I13" s="88"/>
      <c r="J13" s="88"/>
      <c r="K13" s="88"/>
      <c r="L13" s="89"/>
      <c r="M13" s="291"/>
      <c r="O13" s="373" t="s">
        <v>171</v>
      </c>
      <c r="P13" s="374">
        <f>COUNTIF(D11:L99,"Endocrinochirurgia")</f>
        <v>14</v>
      </c>
    </row>
    <row r="14" spans="2:16" x14ac:dyDescent="0.25">
      <c r="B14" s="17" t="s">
        <v>35</v>
      </c>
      <c r="C14" s="18">
        <v>45204</v>
      </c>
      <c r="D14" s="87"/>
      <c r="E14" s="88"/>
      <c r="F14" s="88"/>
      <c r="G14" s="88"/>
      <c r="H14" s="88"/>
      <c r="I14" s="88"/>
      <c r="J14" s="88"/>
      <c r="K14" s="88"/>
      <c r="L14" s="89"/>
      <c r="M14" s="291"/>
      <c r="O14" s="373" t="s">
        <v>172</v>
      </c>
      <c r="P14" s="374">
        <f>COUNTIF(D11:L99,"Mal. Infettive")</f>
        <v>34</v>
      </c>
    </row>
    <row r="15" spans="2:16" x14ac:dyDescent="0.25">
      <c r="B15" s="17" t="s">
        <v>37</v>
      </c>
      <c r="C15" s="18">
        <v>45205</v>
      </c>
      <c r="D15" s="90"/>
      <c r="E15" s="91"/>
      <c r="F15" s="91"/>
      <c r="G15" s="91"/>
      <c r="H15" s="91"/>
      <c r="I15" s="91"/>
      <c r="J15" s="91"/>
      <c r="K15" s="91"/>
      <c r="L15" s="92"/>
      <c r="M15" s="291"/>
      <c r="O15" s="373" t="s">
        <v>173</v>
      </c>
      <c r="P15" s="374">
        <f>COUNTIF(D11:L99,"Mal. Cutanee e Veneree")</f>
        <v>14</v>
      </c>
    </row>
    <row r="16" spans="2:16" x14ac:dyDescent="0.25">
      <c r="B16" s="20" t="s">
        <v>39</v>
      </c>
      <c r="C16" s="21">
        <v>45206</v>
      </c>
      <c r="D16" s="102"/>
      <c r="E16" s="103"/>
      <c r="F16" s="103"/>
      <c r="G16" s="103"/>
      <c r="H16" s="103"/>
      <c r="I16" s="103"/>
      <c r="J16" s="103"/>
      <c r="K16" s="103"/>
      <c r="L16" s="104"/>
      <c r="M16" s="291"/>
      <c r="O16" s="373" t="s">
        <v>174</v>
      </c>
      <c r="P16" s="374">
        <f>COUNTIF(D11:L99,"Mal. App. Digerente")</f>
        <v>21</v>
      </c>
    </row>
    <row r="17" spans="2:16" x14ac:dyDescent="0.25">
      <c r="B17" s="20" t="s">
        <v>40</v>
      </c>
      <c r="C17" s="21">
        <v>45207</v>
      </c>
      <c r="D17" s="102"/>
      <c r="E17" s="103"/>
      <c r="F17" s="103"/>
      <c r="G17" s="103"/>
      <c r="H17" s="103"/>
      <c r="I17" s="103"/>
      <c r="J17" s="103"/>
      <c r="K17" s="103"/>
      <c r="L17" s="104"/>
      <c r="M17" s="291"/>
      <c r="O17" s="373" t="s">
        <v>175</v>
      </c>
      <c r="P17" s="374">
        <f>COUNTIF(D11:L99,"Chir. App. Digerente")</f>
        <v>14</v>
      </c>
    </row>
    <row r="18" spans="2:16" x14ac:dyDescent="0.25">
      <c r="B18" s="17" t="s">
        <v>29</v>
      </c>
      <c r="C18" s="18">
        <v>45208</v>
      </c>
      <c r="D18" s="377" t="s">
        <v>166</v>
      </c>
      <c r="E18" s="378" t="s">
        <v>166</v>
      </c>
      <c r="F18" s="378" t="s">
        <v>166</v>
      </c>
      <c r="G18" s="205" t="s">
        <v>176</v>
      </c>
      <c r="H18" s="205" t="s">
        <v>176</v>
      </c>
      <c r="I18" s="19"/>
      <c r="J18" s="19"/>
      <c r="K18" s="19"/>
      <c r="L18" s="204"/>
      <c r="M18" s="291"/>
      <c r="N18" s="291"/>
      <c r="O18" s="291"/>
      <c r="P18" s="291"/>
    </row>
    <row r="19" spans="2:16" ht="24" x14ac:dyDescent="0.25">
      <c r="B19" s="17" t="s">
        <v>31</v>
      </c>
      <c r="C19" s="18">
        <v>45209</v>
      </c>
      <c r="D19" s="375" t="s">
        <v>169</v>
      </c>
      <c r="E19" s="66" t="s">
        <v>169</v>
      </c>
      <c r="F19" s="66" t="s">
        <v>169</v>
      </c>
      <c r="G19" s="205" t="s">
        <v>176</v>
      </c>
      <c r="H19" s="205" t="s">
        <v>176</v>
      </c>
      <c r="I19" s="205" t="s">
        <v>176</v>
      </c>
      <c r="J19" s="19"/>
      <c r="K19" s="19"/>
      <c r="L19" s="204"/>
      <c r="M19" s="291"/>
      <c r="N19" s="291"/>
      <c r="O19" s="291"/>
      <c r="P19" s="291"/>
    </row>
    <row r="20" spans="2:16" x14ac:dyDescent="0.25">
      <c r="B20" s="17" t="s">
        <v>33</v>
      </c>
      <c r="C20" s="18">
        <v>45210</v>
      </c>
      <c r="D20" s="377" t="s">
        <v>166</v>
      </c>
      <c r="E20" s="378" t="s">
        <v>166</v>
      </c>
      <c r="F20" s="378" t="s">
        <v>166</v>
      </c>
      <c r="G20" s="205" t="s">
        <v>176</v>
      </c>
      <c r="H20" s="205" t="s">
        <v>176</v>
      </c>
      <c r="I20" s="205" t="s">
        <v>176</v>
      </c>
      <c r="J20" s="19"/>
      <c r="K20" s="19"/>
      <c r="L20" s="204"/>
      <c r="M20" s="291"/>
      <c r="N20" s="291"/>
      <c r="O20" s="291"/>
      <c r="P20" s="291"/>
    </row>
    <row r="21" spans="2:16" ht="24" x14ac:dyDescent="0.25">
      <c r="B21" s="17" t="s">
        <v>35</v>
      </c>
      <c r="C21" s="18">
        <v>45211</v>
      </c>
      <c r="D21" s="375" t="s">
        <v>169</v>
      </c>
      <c r="E21" s="66" t="s">
        <v>169</v>
      </c>
      <c r="F21" s="66" t="s">
        <v>169</v>
      </c>
      <c r="G21" s="205" t="s">
        <v>176</v>
      </c>
      <c r="H21" s="205" t="s">
        <v>176</v>
      </c>
      <c r="I21" s="205" t="s">
        <v>176</v>
      </c>
      <c r="J21" s="19"/>
      <c r="K21" s="19"/>
      <c r="L21" s="204"/>
      <c r="M21" s="291"/>
      <c r="N21" s="291"/>
      <c r="O21" s="291"/>
      <c r="P21" s="291"/>
    </row>
    <row r="22" spans="2:16" x14ac:dyDescent="0.25">
      <c r="B22" s="17" t="s">
        <v>37</v>
      </c>
      <c r="C22" s="18">
        <v>45212</v>
      </c>
      <c r="D22" s="377" t="s">
        <v>166</v>
      </c>
      <c r="E22" s="378" t="s">
        <v>166</v>
      </c>
      <c r="F22" s="378" t="s">
        <v>166</v>
      </c>
      <c r="G22" s="205" t="s">
        <v>176</v>
      </c>
      <c r="H22" s="205" t="s">
        <v>176</v>
      </c>
      <c r="I22" s="205" t="s">
        <v>176</v>
      </c>
      <c r="J22" s="19"/>
      <c r="K22" s="19"/>
      <c r="L22" s="204"/>
      <c r="M22" s="291"/>
      <c r="N22" s="291"/>
      <c r="O22" s="291"/>
      <c r="P22" s="291"/>
    </row>
    <row r="23" spans="2:16" x14ac:dyDescent="0.25">
      <c r="B23" s="20" t="s">
        <v>39</v>
      </c>
      <c r="C23" s="21">
        <v>45213</v>
      </c>
      <c r="D23" s="102"/>
      <c r="E23" s="103"/>
      <c r="F23" s="103"/>
      <c r="G23" s="103"/>
      <c r="H23" s="103"/>
      <c r="I23" s="103"/>
      <c r="J23" s="103"/>
      <c r="K23" s="103"/>
      <c r="L23" s="104"/>
      <c r="M23" s="291"/>
      <c r="N23" s="291"/>
      <c r="O23" s="291"/>
      <c r="P23" s="291"/>
    </row>
    <row r="24" spans="2:16" x14ac:dyDescent="0.25">
      <c r="B24" s="20" t="s">
        <v>40</v>
      </c>
      <c r="C24" s="21">
        <v>45214</v>
      </c>
      <c r="D24" s="102"/>
      <c r="E24" s="103"/>
      <c r="F24" s="103"/>
      <c r="G24" s="103"/>
      <c r="H24" s="103"/>
      <c r="I24" s="103"/>
      <c r="J24" s="103"/>
      <c r="K24" s="103"/>
      <c r="L24" s="104"/>
      <c r="M24" s="291"/>
      <c r="N24" s="291"/>
      <c r="O24" s="291"/>
      <c r="P24" s="291"/>
    </row>
    <row r="25" spans="2:16" x14ac:dyDescent="0.25">
      <c r="B25" s="22" t="s">
        <v>29</v>
      </c>
      <c r="C25" s="18">
        <v>45215</v>
      </c>
      <c r="D25" s="84" t="s">
        <v>69</v>
      </c>
      <c r="E25" s="85"/>
      <c r="F25" s="85"/>
      <c r="G25" s="85"/>
      <c r="H25" s="85"/>
      <c r="I25" s="85"/>
      <c r="J25" s="85"/>
      <c r="K25" s="85"/>
      <c r="L25" s="86"/>
      <c r="M25" s="291"/>
      <c r="N25" s="291"/>
      <c r="O25" s="291"/>
      <c r="P25" s="291"/>
    </row>
    <row r="26" spans="2:16" x14ac:dyDescent="0.25">
      <c r="B26" s="17" t="s">
        <v>31</v>
      </c>
      <c r="C26" s="18">
        <v>45216</v>
      </c>
      <c r="D26" s="87"/>
      <c r="E26" s="88"/>
      <c r="F26" s="88"/>
      <c r="G26" s="88"/>
      <c r="H26" s="88"/>
      <c r="I26" s="88"/>
      <c r="J26" s="88"/>
      <c r="K26" s="88"/>
      <c r="L26" s="89"/>
      <c r="M26" s="291"/>
      <c r="N26" s="291"/>
      <c r="O26" s="291"/>
      <c r="P26" s="291"/>
    </row>
    <row r="27" spans="2:16" x14ac:dyDescent="0.25">
      <c r="B27" s="17" t="s">
        <v>33</v>
      </c>
      <c r="C27" s="18">
        <v>45217</v>
      </c>
      <c r="D27" s="87"/>
      <c r="E27" s="88"/>
      <c r="F27" s="88"/>
      <c r="G27" s="88"/>
      <c r="H27" s="88"/>
      <c r="I27" s="88"/>
      <c r="J27" s="88"/>
      <c r="K27" s="88"/>
      <c r="L27" s="89"/>
      <c r="M27" s="291"/>
      <c r="N27" s="291"/>
      <c r="O27" s="291"/>
      <c r="P27" s="291"/>
    </row>
    <row r="28" spans="2:16" x14ac:dyDescent="0.25">
      <c r="B28" s="17" t="s">
        <v>35</v>
      </c>
      <c r="C28" s="18">
        <v>45218</v>
      </c>
      <c r="D28" s="87"/>
      <c r="E28" s="88"/>
      <c r="F28" s="88"/>
      <c r="G28" s="88"/>
      <c r="H28" s="88"/>
      <c r="I28" s="88"/>
      <c r="J28" s="88"/>
      <c r="K28" s="88"/>
      <c r="L28" s="89"/>
      <c r="M28" s="291"/>
      <c r="N28" s="291"/>
      <c r="O28" s="291"/>
      <c r="P28" s="291"/>
    </row>
    <row r="29" spans="2:16" x14ac:dyDescent="0.25">
      <c r="B29" s="17" t="s">
        <v>37</v>
      </c>
      <c r="C29" s="18">
        <v>45219</v>
      </c>
      <c r="D29" s="90"/>
      <c r="E29" s="91"/>
      <c r="F29" s="91"/>
      <c r="G29" s="91"/>
      <c r="H29" s="91"/>
      <c r="I29" s="91"/>
      <c r="J29" s="91"/>
      <c r="K29" s="91"/>
      <c r="L29" s="92"/>
      <c r="M29" s="291"/>
      <c r="N29" s="291"/>
      <c r="O29" s="291"/>
      <c r="P29" s="291"/>
    </row>
    <row r="30" spans="2:16" x14ac:dyDescent="0.25">
      <c r="B30" s="20" t="s">
        <v>39</v>
      </c>
      <c r="C30" s="21">
        <v>45220</v>
      </c>
      <c r="D30" s="102"/>
      <c r="E30" s="103"/>
      <c r="F30" s="103"/>
      <c r="G30" s="103"/>
      <c r="H30" s="103"/>
      <c r="I30" s="103"/>
      <c r="J30" s="103"/>
      <c r="K30" s="103"/>
      <c r="L30" s="104"/>
      <c r="M30" s="291"/>
      <c r="N30" s="291"/>
      <c r="O30" s="291"/>
      <c r="P30" s="291"/>
    </row>
    <row r="31" spans="2:16" x14ac:dyDescent="0.25">
      <c r="B31" s="20" t="s">
        <v>40</v>
      </c>
      <c r="C31" s="21">
        <v>45221</v>
      </c>
      <c r="D31" s="102"/>
      <c r="E31" s="103"/>
      <c r="F31" s="103"/>
      <c r="G31" s="103"/>
      <c r="H31" s="103"/>
      <c r="I31" s="103"/>
      <c r="J31" s="103"/>
      <c r="K31" s="103"/>
      <c r="L31" s="104"/>
      <c r="M31" s="291"/>
      <c r="N31" s="291"/>
      <c r="O31" s="291"/>
      <c r="P31" s="291"/>
    </row>
    <row r="32" spans="2:16" x14ac:dyDescent="0.25">
      <c r="B32" s="17" t="s">
        <v>29</v>
      </c>
      <c r="C32" s="18">
        <v>45222</v>
      </c>
      <c r="D32" s="377" t="s">
        <v>166</v>
      </c>
      <c r="E32" s="378" t="s">
        <v>166</v>
      </c>
      <c r="F32" s="378" t="s">
        <v>166</v>
      </c>
      <c r="G32" s="376" t="s">
        <v>167</v>
      </c>
      <c r="H32" s="376" t="s">
        <v>167</v>
      </c>
      <c r="I32" s="19"/>
      <c r="J32" s="19"/>
      <c r="K32" s="19"/>
      <c r="L32" s="204"/>
      <c r="M32" s="291"/>
      <c r="N32" s="291"/>
      <c r="O32" s="291"/>
      <c r="P32" s="291"/>
    </row>
    <row r="33" spans="2:16" ht="24" x14ac:dyDescent="0.25">
      <c r="B33" s="17" t="s">
        <v>31</v>
      </c>
      <c r="C33" s="18">
        <v>45223</v>
      </c>
      <c r="D33" s="375" t="s">
        <v>169</v>
      </c>
      <c r="E33" s="66" t="s">
        <v>169</v>
      </c>
      <c r="F33" s="66" t="s">
        <v>169</v>
      </c>
      <c r="G33" s="376" t="s">
        <v>167</v>
      </c>
      <c r="H33" s="376" t="s">
        <v>167</v>
      </c>
      <c r="I33" s="19"/>
      <c r="J33" s="19"/>
      <c r="K33" s="19"/>
      <c r="L33" s="204"/>
      <c r="M33" s="291"/>
      <c r="N33" s="291"/>
      <c r="O33" s="291"/>
      <c r="P33" s="291"/>
    </row>
    <row r="34" spans="2:16" x14ac:dyDescent="0.25">
      <c r="B34" s="17" t="s">
        <v>33</v>
      </c>
      <c r="C34" s="18">
        <v>45224</v>
      </c>
      <c r="D34" s="377" t="s">
        <v>166</v>
      </c>
      <c r="E34" s="378" t="s">
        <v>166</v>
      </c>
      <c r="F34" s="378" t="s">
        <v>166</v>
      </c>
      <c r="G34" s="376" t="s">
        <v>167</v>
      </c>
      <c r="H34" s="376" t="s">
        <v>167</v>
      </c>
      <c r="I34" s="19"/>
      <c r="J34" s="19"/>
      <c r="K34" s="19"/>
      <c r="L34" s="204"/>
      <c r="M34" s="291"/>
      <c r="N34" s="291"/>
      <c r="O34" s="291"/>
      <c r="P34" s="291"/>
    </row>
    <row r="35" spans="2:16" ht="24" x14ac:dyDescent="0.25">
      <c r="B35" s="17" t="s">
        <v>35</v>
      </c>
      <c r="C35" s="18">
        <v>45225</v>
      </c>
      <c r="D35" s="375" t="s">
        <v>169</v>
      </c>
      <c r="E35" s="66" t="s">
        <v>169</v>
      </c>
      <c r="F35" s="66" t="s">
        <v>169</v>
      </c>
      <c r="G35" s="376" t="s">
        <v>167</v>
      </c>
      <c r="H35" s="376" t="s">
        <v>167</v>
      </c>
      <c r="I35" s="19"/>
      <c r="J35" s="19"/>
      <c r="K35" s="19"/>
      <c r="L35" s="204"/>
      <c r="M35" s="291"/>
      <c r="N35" s="291"/>
      <c r="O35" s="291"/>
      <c r="P35" s="291"/>
    </row>
    <row r="36" spans="2:16" x14ac:dyDescent="0.25">
      <c r="B36" s="17" t="s">
        <v>37</v>
      </c>
      <c r="C36" s="18">
        <v>45226</v>
      </c>
      <c r="D36" s="377" t="s">
        <v>166</v>
      </c>
      <c r="E36" s="378" t="s">
        <v>166</v>
      </c>
      <c r="F36" s="376" t="s">
        <v>167</v>
      </c>
      <c r="G36" s="376" t="s">
        <v>167</v>
      </c>
      <c r="H36" s="376" t="s">
        <v>167</v>
      </c>
      <c r="I36" s="19"/>
      <c r="J36" s="19"/>
      <c r="K36" s="19"/>
      <c r="L36" s="204"/>
      <c r="M36" s="291"/>
      <c r="N36" s="291"/>
      <c r="O36" s="291"/>
      <c r="P36" s="291"/>
    </row>
    <row r="37" spans="2:16" x14ac:dyDescent="0.25">
      <c r="B37" s="20" t="s">
        <v>39</v>
      </c>
      <c r="C37" s="21">
        <v>45227</v>
      </c>
      <c r="D37" s="102"/>
      <c r="E37" s="103"/>
      <c r="F37" s="103"/>
      <c r="G37" s="103"/>
      <c r="H37" s="103"/>
      <c r="I37" s="103"/>
      <c r="J37" s="103"/>
      <c r="K37" s="103"/>
      <c r="L37" s="104"/>
      <c r="M37" s="291"/>
      <c r="N37" s="291"/>
      <c r="O37" s="291"/>
      <c r="P37" s="291"/>
    </row>
    <row r="38" spans="2:16" x14ac:dyDescent="0.25">
      <c r="B38" s="20" t="s">
        <v>40</v>
      </c>
      <c r="C38" s="21">
        <v>45228</v>
      </c>
      <c r="D38" s="102"/>
      <c r="E38" s="103"/>
      <c r="F38" s="103"/>
      <c r="G38" s="103"/>
      <c r="H38" s="103"/>
      <c r="I38" s="103"/>
      <c r="J38" s="103"/>
      <c r="K38" s="103"/>
      <c r="L38" s="104"/>
      <c r="M38" s="291"/>
      <c r="N38" s="291"/>
      <c r="O38" s="291"/>
      <c r="P38" s="291"/>
    </row>
    <row r="39" spans="2:16" x14ac:dyDescent="0.25">
      <c r="B39" s="17" t="s">
        <v>29</v>
      </c>
      <c r="C39" s="18">
        <v>45229</v>
      </c>
      <c r="D39" s="84" t="s">
        <v>69</v>
      </c>
      <c r="E39" s="85"/>
      <c r="F39" s="85"/>
      <c r="G39" s="85"/>
      <c r="H39" s="85"/>
      <c r="I39" s="85"/>
      <c r="J39" s="85"/>
      <c r="K39" s="85"/>
      <c r="L39" s="86"/>
      <c r="M39" s="291"/>
      <c r="N39" s="291"/>
      <c r="O39" s="291"/>
      <c r="P39" s="291"/>
    </row>
    <row r="40" spans="2:16" x14ac:dyDescent="0.25">
      <c r="B40" s="17" t="s">
        <v>31</v>
      </c>
      <c r="C40" s="18">
        <v>45230</v>
      </c>
      <c r="D40" s="87"/>
      <c r="E40" s="88"/>
      <c r="F40" s="88"/>
      <c r="G40" s="88"/>
      <c r="H40" s="88"/>
      <c r="I40" s="88"/>
      <c r="J40" s="88"/>
      <c r="K40" s="88"/>
      <c r="L40" s="89"/>
      <c r="M40" s="291"/>
      <c r="N40" s="291"/>
      <c r="O40" s="291"/>
      <c r="P40" s="291"/>
    </row>
    <row r="41" spans="2:16" x14ac:dyDescent="0.25">
      <c r="B41" s="20" t="s">
        <v>33</v>
      </c>
      <c r="C41" s="21">
        <v>45231</v>
      </c>
      <c r="D41" s="87"/>
      <c r="E41" s="88"/>
      <c r="F41" s="88"/>
      <c r="G41" s="88"/>
      <c r="H41" s="88"/>
      <c r="I41" s="88"/>
      <c r="J41" s="88"/>
      <c r="K41" s="88"/>
      <c r="L41" s="89"/>
      <c r="M41" s="291"/>
      <c r="N41" s="291"/>
      <c r="O41" s="291"/>
      <c r="P41" s="291"/>
    </row>
    <row r="42" spans="2:16" x14ac:dyDescent="0.25">
      <c r="B42" s="17" t="s">
        <v>35</v>
      </c>
      <c r="C42" s="18">
        <v>45232</v>
      </c>
      <c r="D42" s="87"/>
      <c r="E42" s="88"/>
      <c r="F42" s="88"/>
      <c r="G42" s="88"/>
      <c r="H42" s="88"/>
      <c r="I42" s="88"/>
      <c r="J42" s="88"/>
      <c r="K42" s="88"/>
      <c r="L42" s="89"/>
      <c r="M42" s="291"/>
      <c r="N42" s="291"/>
      <c r="O42" s="291"/>
      <c r="P42" s="291"/>
    </row>
    <row r="43" spans="2:16" x14ac:dyDescent="0.25">
      <c r="B43" s="17" t="s">
        <v>37</v>
      </c>
      <c r="C43" s="18">
        <v>45233</v>
      </c>
      <c r="D43" s="90"/>
      <c r="E43" s="91"/>
      <c r="F43" s="91"/>
      <c r="G43" s="91"/>
      <c r="H43" s="91"/>
      <c r="I43" s="91"/>
      <c r="J43" s="91"/>
      <c r="K43" s="91"/>
      <c r="L43" s="92"/>
      <c r="M43" s="291"/>
      <c r="N43" s="291"/>
      <c r="O43" s="291"/>
      <c r="P43" s="291"/>
    </row>
    <row r="44" spans="2:16" x14ac:dyDescent="0.25">
      <c r="B44" s="20" t="s">
        <v>39</v>
      </c>
      <c r="C44" s="21">
        <v>45234</v>
      </c>
      <c r="D44" s="102"/>
      <c r="E44" s="103"/>
      <c r="F44" s="103"/>
      <c r="G44" s="103"/>
      <c r="H44" s="103"/>
      <c r="I44" s="103"/>
      <c r="J44" s="103"/>
      <c r="K44" s="103"/>
      <c r="L44" s="104"/>
      <c r="M44" s="291"/>
      <c r="N44" s="291"/>
      <c r="O44" s="291"/>
      <c r="P44" s="291"/>
    </row>
    <row r="45" spans="2:16" x14ac:dyDescent="0.25">
      <c r="B45" s="20" t="s">
        <v>40</v>
      </c>
      <c r="C45" s="21">
        <v>45235</v>
      </c>
      <c r="D45" s="102"/>
      <c r="E45" s="103"/>
      <c r="F45" s="103"/>
      <c r="G45" s="103"/>
      <c r="H45" s="103"/>
      <c r="I45" s="103"/>
      <c r="J45" s="103"/>
      <c r="K45" s="103"/>
      <c r="L45" s="104"/>
      <c r="M45" s="291"/>
      <c r="N45" s="291"/>
      <c r="O45" s="291"/>
      <c r="P45" s="291"/>
    </row>
    <row r="46" spans="2:16" x14ac:dyDescent="0.25">
      <c r="B46" s="17" t="s">
        <v>29</v>
      </c>
      <c r="C46" s="18">
        <v>45236</v>
      </c>
      <c r="D46" s="377" t="s">
        <v>166</v>
      </c>
      <c r="E46" s="378" t="s">
        <v>166</v>
      </c>
      <c r="F46" s="378" t="s">
        <v>166</v>
      </c>
      <c r="G46" s="205" t="s">
        <v>176</v>
      </c>
      <c r="H46" s="205" t="s">
        <v>176</v>
      </c>
      <c r="I46" s="205" t="s">
        <v>176</v>
      </c>
      <c r="J46" s="19"/>
      <c r="K46" s="19"/>
      <c r="L46" s="204"/>
      <c r="M46" s="291"/>
      <c r="N46" s="291"/>
      <c r="O46" s="291"/>
      <c r="P46" s="291"/>
    </row>
    <row r="47" spans="2:16" ht="24" x14ac:dyDescent="0.25">
      <c r="B47" s="17" t="s">
        <v>31</v>
      </c>
      <c r="C47" s="18">
        <v>45237</v>
      </c>
      <c r="D47" s="375" t="s">
        <v>169</v>
      </c>
      <c r="E47" s="66" t="s">
        <v>169</v>
      </c>
      <c r="F47" s="380" t="s">
        <v>177</v>
      </c>
      <c r="G47" s="380" t="s">
        <v>177</v>
      </c>
      <c r="H47" s="380" t="s">
        <v>177</v>
      </c>
      <c r="I47" s="26"/>
      <c r="J47" s="19"/>
      <c r="K47" s="19"/>
      <c r="L47" s="204"/>
      <c r="M47" s="291"/>
      <c r="N47" s="291"/>
      <c r="O47" s="291"/>
      <c r="P47" s="291"/>
    </row>
    <row r="48" spans="2:16" x14ac:dyDescent="0.25">
      <c r="B48" s="17" t="s">
        <v>33</v>
      </c>
      <c r="C48" s="18">
        <v>45238</v>
      </c>
      <c r="D48" s="377" t="s">
        <v>166</v>
      </c>
      <c r="E48" s="378" t="s">
        <v>166</v>
      </c>
      <c r="F48" s="378" t="s">
        <v>166</v>
      </c>
      <c r="G48" s="205" t="s">
        <v>176</v>
      </c>
      <c r="H48" s="205" t="s">
        <v>176</v>
      </c>
      <c r="I48" s="205" t="s">
        <v>176</v>
      </c>
      <c r="J48" s="19"/>
      <c r="K48" s="19"/>
      <c r="L48" s="204"/>
      <c r="M48" s="291"/>
      <c r="N48" s="291"/>
      <c r="O48" s="291"/>
      <c r="P48" s="291"/>
    </row>
    <row r="49" spans="2:16" x14ac:dyDescent="0.25">
      <c r="B49" s="17" t="s">
        <v>35</v>
      </c>
      <c r="C49" s="18">
        <v>45239</v>
      </c>
      <c r="D49" s="381" t="s">
        <v>178</v>
      </c>
      <c r="E49" s="382" t="s">
        <v>178</v>
      </c>
      <c r="F49" s="382" t="s">
        <v>178</v>
      </c>
      <c r="G49" s="380" t="s">
        <v>177</v>
      </c>
      <c r="H49" s="380" t="s">
        <v>177</v>
      </c>
      <c r="I49" s="19"/>
      <c r="J49" s="19"/>
      <c r="K49" s="19"/>
      <c r="L49" s="204"/>
      <c r="M49" s="291"/>
      <c r="N49" s="291"/>
      <c r="O49" s="291"/>
      <c r="P49" s="291"/>
    </row>
    <row r="50" spans="2:16" x14ac:dyDescent="0.25">
      <c r="B50" s="17" t="s">
        <v>37</v>
      </c>
      <c r="C50" s="18">
        <v>45240</v>
      </c>
      <c r="D50" s="377" t="s">
        <v>166</v>
      </c>
      <c r="E50" s="378" t="s">
        <v>166</v>
      </c>
      <c r="F50" s="378" t="s">
        <v>166</v>
      </c>
      <c r="G50" s="205" t="s">
        <v>176</v>
      </c>
      <c r="H50" s="205" t="s">
        <v>176</v>
      </c>
      <c r="I50" s="205" t="s">
        <v>176</v>
      </c>
      <c r="J50" s="19"/>
      <c r="K50" s="19"/>
      <c r="L50" s="204"/>
      <c r="M50" s="291"/>
      <c r="N50" s="291"/>
      <c r="O50" s="291"/>
      <c r="P50" s="291"/>
    </row>
    <row r="51" spans="2:16" x14ac:dyDescent="0.25">
      <c r="B51" s="20" t="s">
        <v>39</v>
      </c>
      <c r="C51" s="21">
        <v>45241</v>
      </c>
      <c r="D51" s="102"/>
      <c r="E51" s="103"/>
      <c r="F51" s="103"/>
      <c r="G51" s="103"/>
      <c r="H51" s="103"/>
      <c r="I51" s="103"/>
      <c r="J51" s="103"/>
      <c r="K51" s="103"/>
      <c r="L51" s="104"/>
      <c r="M51" s="291"/>
      <c r="N51" s="291"/>
      <c r="O51" s="291"/>
      <c r="P51" s="291"/>
    </row>
    <row r="52" spans="2:16" x14ac:dyDescent="0.25">
      <c r="B52" s="20" t="s">
        <v>40</v>
      </c>
      <c r="C52" s="21">
        <v>45242</v>
      </c>
      <c r="D52" s="102"/>
      <c r="E52" s="103"/>
      <c r="F52" s="103"/>
      <c r="G52" s="103"/>
      <c r="H52" s="103"/>
      <c r="I52" s="103"/>
      <c r="J52" s="103"/>
      <c r="K52" s="103"/>
      <c r="L52" s="104"/>
      <c r="M52" s="291"/>
      <c r="N52" s="291"/>
      <c r="O52" s="291"/>
      <c r="P52" s="291"/>
    </row>
    <row r="53" spans="2:16" x14ac:dyDescent="0.25">
      <c r="B53" s="17" t="s">
        <v>29</v>
      </c>
      <c r="C53" s="18">
        <v>45243</v>
      </c>
      <c r="D53" s="84" t="s">
        <v>69</v>
      </c>
      <c r="E53" s="85"/>
      <c r="F53" s="85"/>
      <c r="G53" s="85"/>
      <c r="H53" s="85"/>
      <c r="I53" s="85"/>
      <c r="J53" s="85"/>
      <c r="K53" s="85"/>
      <c r="L53" s="86"/>
      <c r="M53" s="291"/>
      <c r="N53" s="291"/>
      <c r="O53" s="291"/>
      <c r="P53" s="291"/>
    </row>
    <row r="54" spans="2:16" x14ac:dyDescent="0.25">
      <c r="B54" s="17" t="s">
        <v>31</v>
      </c>
      <c r="C54" s="18">
        <v>45244</v>
      </c>
      <c r="D54" s="87"/>
      <c r="E54" s="88"/>
      <c r="F54" s="88"/>
      <c r="G54" s="88"/>
      <c r="H54" s="88"/>
      <c r="I54" s="88"/>
      <c r="J54" s="88"/>
      <c r="K54" s="88"/>
      <c r="L54" s="89"/>
      <c r="M54" s="291"/>
      <c r="N54" s="291"/>
      <c r="O54" s="291"/>
      <c r="P54" s="291"/>
    </row>
    <row r="55" spans="2:16" x14ac:dyDescent="0.25">
      <c r="B55" s="17" t="s">
        <v>33</v>
      </c>
      <c r="C55" s="18">
        <v>45245</v>
      </c>
      <c r="D55" s="87"/>
      <c r="E55" s="88"/>
      <c r="F55" s="88"/>
      <c r="G55" s="88"/>
      <c r="H55" s="88"/>
      <c r="I55" s="88"/>
      <c r="J55" s="88"/>
      <c r="K55" s="88"/>
      <c r="L55" s="89"/>
      <c r="M55" s="291"/>
      <c r="N55" s="291"/>
      <c r="O55" s="291"/>
      <c r="P55" s="291"/>
    </row>
    <row r="56" spans="2:16" x14ac:dyDescent="0.25">
      <c r="B56" s="17" t="s">
        <v>35</v>
      </c>
      <c r="C56" s="18">
        <v>45246</v>
      </c>
      <c r="D56" s="87"/>
      <c r="E56" s="88"/>
      <c r="F56" s="88"/>
      <c r="G56" s="88"/>
      <c r="H56" s="88"/>
      <c r="I56" s="88"/>
      <c r="J56" s="88"/>
      <c r="K56" s="88"/>
      <c r="L56" s="89"/>
      <c r="M56" s="291"/>
      <c r="N56" s="291"/>
      <c r="O56" s="291"/>
      <c r="P56" s="291"/>
    </row>
    <row r="57" spans="2:16" x14ac:dyDescent="0.25">
      <c r="B57" s="17" t="s">
        <v>37</v>
      </c>
      <c r="C57" s="18">
        <v>45247</v>
      </c>
      <c r="D57" s="90"/>
      <c r="E57" s="91"/>
      <c r="F57" s="91"/>
      <c r="G57" s="91"/>
      <c r="H57" s="91"/>
      <c r="I57" s="91"/>
      <c r="J57" s="91"/>
      <c r="K57" s="91"/>
      <c r="L57" s="92"/>
      <c r="M57" s="291"/>
      <c r="N57" s="291"/>
      <c r="O57" s="291"/>
      <c r="P57" s="291"/>
    </row>
    <row r="58" spans="2:16" x14ac:dyDescent="0.25">
      <c r="B58" s="20" t="s">
        <v>39</v>
      </c>
      <c r="C58" s="21">
        <v>45248</v>
      </c>
      <c r="D58" s="102"/>
      <c r="E58" s="103"/>
      <c r="F58" s="103"/>
      <c r="G58" s="103"/>
      <c r="H58" s="103"/>
      <c r="I58" s="103"/>
      <c r="J58" s="103"/>
      <c r="K58" s="103"/>
      <c r="L58" s="104"/>
      <c r="M58" s="291"/>
      <c r="N58" s="291"/>
      <c r="O58" s="291"/>
      <c r="P58" s="291"/>
    </row>
    <row r="59" spans="2:16" x14ac:dyDescent="0.25">
      <c r="B59" s="20" t="s">
        <v>40</v>
      </c>
      <c r="C59" s="21">
        <v>45249</v>
      </c>
      <c r="D59" s="102"/>
      <c r="E59" s="103"/>
      <c r="F59" s="103"/>
      <c r="G59" s="103"/>
      <c r="H59" s="103"/>
      <c r="I59" s="103"/>
      <c r="J59" s="103"/>
      <c r="K59" s="103"/>
      <c r="L59" s="104"/>
      <c r="M59" s="291"/>
      <c r="N59" s="291"/>
      <c r="O59" s="291"/>
      <c r="P59" s="291"/>
    </row>
    <row r="60" spans="2:16" x14ac:dyDescent="0.25">
      <c r="B60" s="17" t="s">
        <v>29</v>
      </c>
      <c r="C60" s="18">
        <v>45250</v>
      </c>
      <c r="D60" s="377" t="s">
        <v>166</v>
      </c>
      <c r="E60" s="378" t="s">
        <v>166</v>
      </c>
      <c r="F60" s="378" t="s">
        <v>166</v>
      </c>
      <c r="G60" s="205" t="s">
        <v>176</v>
      </c>
      <c r="H60" s="205" t="s">
        <v>176</v>
      </c>
      <c r="I60" s="205" t="s">
        <v>176</v>
      </c>
      <c r="J60" s="19"/>
      <c r="K60" s="19"/>
      <c r="L60" s="204"/>
      <c r="M60" s="291"/>
      <c r="N60" s="291"/>
      <c r="O60" s="291"/>
      <c r="P60" s="291"/>
    </row>
    <row r="61" spans="2:16" x14ac:dyDescent="0.25">
      <c r="B61" s="17" t="s">
        <v>31</v>
      </c>
      <c r="C61" s="18">
        <v>45251</v>
      </c>
      <c r="D61" s="381" t="s">
        <v>178</v>
      </c>
      <c r="E61" s="382" t="s">
        <v>178</v>
      </c>
      <c r="F61" s="382" t="s">
        <v>178</v>
      </c>
      <c r="G61" s="380" t="s">
        <v>177</v>
      </c>
      <c r="H61" s="380" t="s">
        <v>177</v>
      </c>
      <c r="I61" s="19"/>
      <c r="J61" s="19"/>
      <c r="K61" s="19"/>
      <c r="L61" s="204"/>
      <c r="M61" s="291"/>
      <c r="N61" s="291"/>
      <c r="O61" s="291"/>
      <c r="P61" s="291"/>
    </row>
    <row r="62" spans="2:16" x14ac:dyDescent="0.25">
      <c r="B62" s="22" t="s">
        <v>33</v>
      </c>
      <c r="C62" s="18">
        <v>45252</v>
      </c>
      <c r="D62" s="377" t="s">
        <v>166</v>
      </c>
      <c r="E62" s="378" t="s">
        <v>166</v>
      </c>
      <c r="F62" s="378" t="s">
        <v>166</v>
      </c>
      <c r="G62" s="205" t="s">
        <v>176</v>
      </c>
      <c r="H62" s="205" t="s">
        <v>176</v>
      </c>
      <c r="I62" s="205" t="s">
        <v>176</v>
      </c>
      <c r="J62" s="19"/>
      <c r="K62" s="19"/>
      <c r="L62" s="204"/>
      <c r="M62" s="291"/>
      <c r="N62" s="291"/>
      <c r="O62" s="291"/>
      <c r="P62" s="291"/>
    </row>
    <row r="63" spans="2:16" x14ac:dyDescent="0.25">
      <c r="B63" s="17" t="s">
        <v>35</v>
      </c>
      <c r="C63" s="18">
        <v>45253</v>
      </c>
      <c r="D63" s="381" t="s">
        <v>178</v>
      </c>
      <c r="E63" s="382" t="s">
        <v>178</v>
      </c>
      <c r="F63" s="382" t="s">
        <v>178</v>
      </c>
      <c r="G63" s="380" t="s">
        <v>177</v>
      </c>
      <c r="H63" s="380" t="s">
        <v>177</v>
      </c>
      <c r="I63" s="380" t="s">
        <v>177</v>
      </c>
      <c r="J63" s="19"/>
      <c r="K63" s="19"/>
      <c r="L63" s="204"/>
      <c r="M63" s="291"/>
      <c r="N63" s="291"/>
      <c r="O63" s="291"/>
      <c r="P63" s="291"/>
    </row>
    <row r="64" spans="2:16" x14ac:dyDescent="0.25">
      <c r="B64" s="17" t="s">
        <v>37</v>
      </c>
      <c r="C64" s="18">
        <v>45254</v>
      </c>
      <c r="D64" s="377" t="s">
        <v>166</v>
      </c>
      <c r="E64" s="378" t="s">
        <v>166</v>
      </c>
      <c r="F64" s="378" t="s">
        <v>166</v>
      </c>
      <c r="G64" s="205" t="s">
        <v>176</v>
      </c>
      <c r="H64" s="205" t="s">
        <v>176</v>
      </c>
      <c r="I64" s="205" t="s">
        <v>176</v>
      </c>
      <c r="J64" s="19"/>
      <c r="K64" s="19"/>
      <c r="L64" s="204"/>
      <c r="M64" s="291"/>
      <c r="N64" s="291"/>
      <c r="O64" s="291"/>
      <c r="P64" s="291"/>
    </row>
    <row r="65" spans="2:16" x14ac:dyDescent="0.25">
      <c r="B65" s="20" t="s">
        <v>39</v>
      </c>
      <c r="C65" s="21">
        <v>45255</v>
      </c>
      <c r="D65" s="102"/>
      <c r="E65" s="103"/>
      <c r="F65" s="103"/>
      <c r="G65" s="103"/>
      <c r="H65" s="103"/>
      <c r="I65" s="103"/>
      <c r="J65" s="103"/>
      <c r="K65" s="103"/>
      <c r="L65" s="104"/>
      <c r="M65" s="291"/>
      <c r="N65" s="291"/>
      <c r="O65" s="291"/>
      <c r="P65" s="291"/>
    </row>
    <row r="66" spans="2:16" x14ac:dyDescent="0.25">
      <c r="B66" s="20" t="s">
        <v>40</v>
      </c>
      <c r="C66" s="21">
        <v>45256</v>
      </c>
      <c r="D66" s="102"/>
      <c r="E66" s="103"/>
      <c r="F66" s="103"/>
      <c r="G66" s="103"/>
      <c r="H66" s="103"/>
      <c r="I66" s="103"/>
      <c r="J66" s="103"/>
      <c r="K66" s="103"/>
      <c r="L66" s="104"/>
      <c r="M66" s="291"/>
      <c r="N66" s="291"/>
      <c r="O66" s="291"/>
      <c r="P66" s="291"/>
    </row>
    <row r="67" spans="2:16" x14ac:dyDescent="0.25">
      <c r="B67" s="22" t="s">
        <v>29</v>
      </c>
      <c r="C67" s="18">
        <v>45257</v>
      </c>
      <c r="D67" s="84" t="s">
        <v>69</v>
      </c>
      <c r="E67" s="85"/>
      <c r="F67" s="85"/>
      <c r="G67" s="85"/>
      <c r="H67" s="85"/>
      <c r="I67" s="85"/>
      <c r="J67" s="85"/>
      <c r="K67" s="85"/>
      <c r="L67" s="86"/>
      <c r="M67" s="291"/>
      <c r="N67" s="291"/>
      <c r="O67" s="291"/>
      <c r="P67" s="291"/>
    </row>
    <row r="68" spans="2:16" x14ac:dyDescent="0.25">
      <c r="B68" s="22" t="s">
        <v>31</v>
      </c>
      <c r="C68" s="18">
        <v>45258</v>
      </c>
      <c r="D68" s="87"/>
      <c r="E68" s="88"/>
      <c r="F68" s="88"/>
      <c r="G68" s="88"/>
      <c r="H68" s="88"/>
      <c r="I68" s="88"/>
      <c r="J68" s="88"/>
      <c r="K68" s="88"/>
      <c r="L68" s="89"/>
      <c r="M68" s="291"/>
      <c r="N68" s="291"/>
      <c r="O68" s="291"/>
      <c r="P68" s="291"/>
    </row>
    <row r="69" spans="2:16" x14ac:dyDescent="0.25">
      <c r="B69" s="22" t="s">
        <v>33</v>
      </c>
      <c r="C69" s="18">
        <v>45259</v>
      </c>
      <c r="D69" s="87"/>
      <c r="E69" s="88"/>
      <c r="F69" s="88"/>
      <c r="G69" s="88"/>
      <c r="H69" s="88"/>
      <c r="I69" s="88"/>
      <c r="J69" s="88"/>
      <c r="K69" s="88"/>
      <c r="L69" s="89"/>
      <c r="M69" s="291"/>
      <c r="N69" s="291"/>
      <c r="O69" s="291"/>
      <c r="P69" s="291"/>
    </row>
    <row r="70" spans="2:16" x14ac:dyDescent="0.25">
      <c r="B70" s="17" t="s">
        <v>35</v>
      </c>
      <c r="C70" s="18">
        <v>45260</v>
      </c>
      <c r="D70" s="87"/>
      <c r="E70" s="88"/>
      <c r="F70" s="88"/>
      <c r="G70" s="88"/>
      <c r="H70" s="88"/>
      <c r="I70" s="88"/>
      <c r="J70" s="88"/>
      <c r="K70" s="88"/>
      <c r="L70" s="89"/>
      <c r="M70" s="291"/>
      <c r="N70" s="291"/>
      <c r="O70" s="291"/>
      <c r="P70" s="291"/>
    </row>
    <row r="71" spans="2:16" x14ac:dyDescent="0.25">
      <c r="B71" s="17" t="s">
        <v>37</v>
      </c>
      <c r="C71" s="18">
        <v>45261</v>
      </c>
      <c r="D71" s="90"/>
      <c r="E71" s="91"/>
      <c r="F71" s="91"/>
      <c r="G71" s="91"/>
      <c r="H71" s="91"/>
      <c r="I71" s="91"/>
      <c r="J71" s="91"/>
      <c r="K71" s="91"/>
      <c r="L71" s="92"/>
      <c r="M71" s="291"/>
      <c r="N71" s="291"/>
      <c r="O71" s="291"/>
      <c r="P71" s="291"/>
    </row>
    <row r="72" spans="2:16" x14ac:dyDescent="0.25">
      <c r="B72" s="20" t="s">
        <v>39</v>
      </c>
      <c r="C72" s="21">
        <v>45262</v>
      </c>
      <c r="D72" s="102"/>
      <c r="E72" s="103"/>
      <c r="F72" s="103"/>
      <c r="G72" s="103"/>
      <c r="H72" s="103"/>
      <c r="I72" s="103"/>
      <c r="J72" s="103"/>
      <c r="K72" s="103"/>
      <c r="L72" s="104"/>
      <c r="M72" s="291"/>
      <c r="N72" s="291"/>
      <c r="O72" s="291"/>
      <c r="P72" s="291"/>
    </row>
    <row r="73" spans="2:16" x14ac:dyDescent="0.25">
      <c r="B73" s="20" t="s">
        <v>40</v>
      </c>
      <c r="C73" s="21">
        <v>45263</v>
      </c>
      <c r="D73" s="102"/>
      <c r="E73" s="103"/>
      <c r="F73" s="103"/>
      <c r="G73" s="103"/>
      <c r="H73" s="103"/>
      <c r="I73" s="103"/>
      <c r="J73" s="103"/>
      <c r="K73" s="103"/>
      <c r="L73" s="104"/>
      <c r="M73" s="291"/>
      <c r="N73" s="291"/>
      <c r="O73" s="291"/>
      <c r="P73" s="291"/>
    </row>
    <row r="74" spans="2:16" x14ac:dyDescent="0.25">
      <c r="B74" s="22" t="s">
        <v>29</v>
      </c>
      <c r="C74" s="18">
        <v>45264</v>
      </c>
      <c r="D74" s="383" t="s">
        <v>179</v>
      </c>
      <c r="E74" s="203" t="s">
        <v>179</v>
      </c>
      <c r="F74" s="203" t="s">
        <v>179</v>
      </c>
      <c r="G74" s="19"/>
      <c r="H74" s="19"/>
      <c r="I74" s="19"/>
      <c r="J74" s="19"/>
      <c r="K74" s="19"/>
      <c r="L74" s="204"/>
      <c r="M74" s="291"/>
      <c r="N74" s="291"/>
      <c r="O74" s="291"/>
      <c r="P74" s="291"/>
    </row>
    <row r="75" spans="2:16" x14ac:dyDescent="0.25">
      <c r="B75" s="22" t="s">
        <v>31</v>
      </c>
      <c r="C75" s="18">
        <v>45265</v>
      </c>
      <c r="D75" s="381" t="s">
        <v>178</v>
      </c>
      <c r="E75" s="382" t="s">
        <v>178</v>
      </c>
      <c r="F75" s="382" t="s">
        <v>178</v>
      </c>
      <c r="G75" s="380" t="s">
        <v>177</v>
      </c>
      <c r="H75" s="380" t="s">
        <v>177</v>
      </c>
      <c r="I75" s="19"/>
      <c r="J75" s="19"/>
      <c r="K75" s="19"/>
      <c r="L75" s="204"/>
      <c r="M75" s="291"/>
      <c r="N75" s="291"/>
      <c r="O75" s="291"/>
      <c r="P75" s="291"/>
    </row>
    <row r="76" spans="2:16" x14ac:dyDescent="0.25">
      <c r="B76" s="22" t="s">
        <v>33</v>
      </c>
      <c r="C76" s="18">
        <v>45266</v>
      </c>
      <c r="D76" s="383" t="s">
        <v>179</v>
      </c>
      <c r="E76" s="203" t="s">
        <v>179</v>
      </c>
      <c r="F76" s="203" t="s">
        <v>179</v>
      </c>
      <c r="G76" s="19"/>
      <c r="H76" s="19"/>
      <c r="I76" s="19"/>
      <c r="J76" s="19"/>
      <c r="K76" s="19"/>
      <c r="L76" s="204"/>
      <c r="M76" s="291"/>
      <c r="N76" s="291"/>
      <c r="O76" s="291"/>
      <c r="P76" s="291"/>
    </row>
    <row r="77" spans="2:16" x14ac:dyDescent="0.25">
      <c r="B77" s="22" t="s">
        <v>35</v>
      </c>
      <c r="C77" s="18">
        <v>45267</v>
      </c>
      <c r="D77" s="381" t="s">
        <v>178</v>
      </c>
      <c r="E77" s="382" t="s">
        <v>178</v>
      </c>
      <c r="F77" s="382" t="s">
        <v>178</v>
      </c>
      <c r="G77" s="380" t="s">
        <v>177</v>
      </c>
      <c r="H77" s="380" t="s">
        <v>177</v>
      </c>
      <c r="I77" s="19"/>
      <c r="J77" s="26"/>
      <c r="K77" s="26"/>
      <c r="L77" s="28"/>
      <c r="M77" s="291"/>
      <c r="N77" s="291"/>
      <c r="O77" s="291"/>
      <c r="P77" s="291"/>
    </row>
    <row r="78" spans="2:16" x14ac:dyDescent="0.25">
      <c r="B78" s="20" t="s">
        <v>37</v>
      </c>
      <c r="C78" s="21">
        <v>45268</v>
      </c>
      <c r="D78" s="102"/>
      <c r="E78" s="103"/>
      <c r="F78" s="103"/>
      <c r="G78" s="103"/>
      <c r="H78" s="103"/>
      <c r="I78" s="103"/>
      <c r="J78" s="103"/>
      <c r="K78" s="103"/>
      <c r="L78" s="104"/>
      <c r="M78" s="291"/>
      <c r="N78" s="291"/>
      <c r="O78" s="291"/>
      <c r="P78" s="291"/>
    </row>
    <row r="79" spans="2:16" x14ac:dyDescent="0.25">
      <c r="B79" s="20" t="s">
        <v>39</v>
      </c>
      <c r="C79" s="21">
        <v>45269</v>
      </c>
      <c r="D79" s="102"/>
      <c r="E79" s="103"/>
      <c r="F79" s="103"/>
      <c r="G79" s="103"/>
      <c r="H79" s="103"/>
      <c r="I79" s="103"/>
      <c r="J79" s="103"/>
      <c r="K79" s="103"/>
      <c r="L79" s="104"/>
      <c r="M79" s="291"/>
      <c r="N79" s="291"/>
      <c r="O79" s="291"/>
      <c r="P79" s="291"/>
    </row>
    <row r="80" spans="2:16" x14ac:dyDescent="0.25">
      <c r="B80" s="20" t="s">
        <v>40</v>
      </c>
      <c r="C80" s="21">
        <v>45270</v>
      </c>
      <c r="D80" s="102"/>
      <c r="E80" s="103"/>
      <c r="F80" s="103"/>
      <c r="G80" s="103"/>
      <c r="H80" s="103"/>
      <c r="I80" s="103"/>
      <c r="J80" s="103"/>
      <c r="K80" s="103"/>
      <c r="L80" s="104"/>
      <c r="M80" s="291"/>
      <c r="N80" s="291"/>
      <c r="O80" s="291"/>
      <c r="P80" s="291"/>
    </row>
    <row r="81" spans="2:16" x14ac:dyDescent="0.25">
      <c r="B81" s="17" t="s">
        <v>29</v>
      </c>
      <c r="C81" s="18">
        <v>45271</v>
      </c>
      <c r="D81" s="84" t="s">
        <v>69</v>
      </c>
      <c r="E81" s="85"/>
      <c r="F81" s="85"/>
      <c r="G81" s="85"/>
      <c r="H81" s="85"/>
      <c r="I81" s="85"/>
      <c r="J81" s="85"/>
      <c r="K81" s="85"/>
      <c r="L81" s="86"/>
      <c r="M81" s="291"/>
      <c r="N81" s="291"/>
      <c r="O81" s="291"/>
      <c r="P81" s="291"/>
    </row>
    <row r="82" spans="2:16" x14ac:dyDescent="0.25">
      <c r="B82" s="17" t="s">
        <v>31</v>
      </c>
      <c r="C82" s="18">
        <v>45272</v>
      </c>
      <c r="D82" s="87"/>
      <c r="E82" s="88"/>
      <c r="F82" s="88"/>
      <c r="G82" s="88"/>
      <c r="H82" s="88"/>
      <c r="I82" s="88"/>
      <c r="J82" s="88"/>
      <c r="K82" s="88"/>
      <c r="L82" s="89"/>
      <c r="M82" s="291"/>
      <c r="N82" s="291"/>
      <c r="O82" s="291"/>
      <c r="P82" s="291"/>
    </row>
    <row r="83" spans="2:16" x14ac:dyDescent="0.25">
      <c r="B83" s="22" t="s">
        <v>33</v>
      </c>
      <c r="C83" s="18">
        <v>45273</v>
      </c>
      <c r="D83" s="87"/>
      <c r="E83" s="88"/>
      <c r="F83" s="88"/>
      <c r="G83" s="88"/>
      <c r="H83" s="88"/>
      <c r="I83" s="88"/>
      <c r="J83" s="88"/>
      <c r="K83" s="88"/>
      <c r="L83" s="89"/>
      <c r="M83" s="291"/>
      <c r="N83" s="291"/>
      <c r="O83" s="291"/>
      <c r="P83" s="291"/>
    </row>
    <row r="84" spans="2:16" x14ac:dyDescent="0.25">
      <c r="B84" s="17" t="s">
        <v>35</v>
      </c>
      <c r="C84" s="18">
        <v>45274</v>
      </c>
      <c r="D84" s="87"/>
      <c r="E84" s="88"/>
      <c r="F84" s="88"/>
      <c r="G84" s="88"/>
      <c r="H84" s="88"/>
      <c r="I84" s="88"/>
      <c r="J84" s="88"/>
      <c r="K84" s="88"/>
      <c r="L84" s="89"/>
      <c r="M84" s="291"/>
      <c r="N84" s="291"/>
      <c r="O84" s="291"/>
      <c r="P84" s="291"/>
    </row>
    <row r="85" spans="2:16" x14ac:dyDescent="0.25">
      <c r="B85" s="17" t="s">
        <v>37</v>
      </c>
      <c r="C85" s="18">
        <v>45275</v>
      </c>
      <c r="D85" s="90"/>
      <c r="E85" s="91"/>
      <c r="F85" s="91"/>
      <c r="G85" s="91"/>
      <c r="H85" s="91"/>
      <c r="I85" s="91"/>
      <c r="J85" s="91"/>
      <c r="K85" s="91"/>
      <c r="L85" s="92"/>
      <c r="M85" s="291"/>
      <c r="N85" s="291"/>
      <c r="O85" s="291"/>
      <c r="P85" s="291"/>
    </row>
    <row r="86" spans="2:16" x14ac:dyDescent="0.25">
      <c r="B86" s="20" t="s">
        <v>39</v>
      </c>
      <c r="C86" s="21">
        <v>45276</v>
      </c>
      <c r="D86" s="102"/>
      <c r="E86" s="103"/>
      <c r="F86" s="103"/>
      <c r="G86" s="103"/>
      <c r="H86" s="103"/>
      <c r="I86" s="103"/>
      <c r="J86" s="103"/>
      <c r="K86" s="103"/>
      <c r="L86" s="104"/>
    </row>
    <row r="87" spans="2:16" x14ac:dyDescent="0.25">
      <c r="B87" s="20" t="s">
        <v>40</v>
      </c>
      <c r="C87" s="21">
        <v>45277</v>
      </c>
      <c r="D87" s="102"/>
      <c r="E87" s="103"/>
      <c r="F87" s="103"/>
      <c r="G87" s="103"/>
      <c r="H87" s="103"/>
      <c r="I87" s="103"/>
      <c r="J87" s="103"/>
      <c r="K87" s="103"/>
      <c r="L87" s="104"/>
    </row>
    <row r="88" spans="2:16" x14ac:dyDescent="0.25">
      <c r="B88" s="20" t="s">
        <v>29</v>
      </c>
      <c r="C88" s="21">
        <v>45278</v>
      </c>
      <c r="D88" s="141" t="s">
        <v>96</v>
      </c>
      <c r="E88" s="142"/>
      <c r="F88" s="142"/>
      <c r="G88" s="142"/>
      <c r="H88" s="142"/>
      <c r="I88" s="142"/>
      <c r="J88" s="142"/>
      <c r="K88" s="142"/>
      <c r="L88" s="143"/>
    </row>
    <row r="89" spans="2:16" x14ac:dyDescent="0.25">
      <c r="B89" s="20" t="s">
        <v>31</v>
      </c>
      <c r="C89" s="21">
        <v>45300</v>
      </c>
      <c r="D89" s="141"/>
      <c r="E89" s="142"/>
      <c r="F89" s="142"/>
      <c r="G89" s="142"/>
      <c r="H89" s="142"/>
      <c r="I89" s="142"/>
      <c r="J89" s="142"/>
      <c r="K89" s="142"/>
      <c r="L89" s="143"/>
    </row>
    <row r="90" spans="2:16" x14ac:dyDescent="0.25">
      <c r="B90" s="17" t="s">
        <v>33</v>
      </c>
      <c r="C90" s="18">
        <v>45301</v>
      </c>
      <c r="D90" s="84" t="s">
        <v>69</v>
      </c>
      <c r="E90" s="85"/>
      <c r="F90" s="85"/>
      <c r="G90" s="85"/>
      <c r="H90" s="85"/>
      <c r="I90" s="85"/>
      <c r="J90" s="85"/>
      <c r="K90" s="85"/>
      <c r="L90" s="86"/>
    </row>
    <row r="91" spans="2:16" x14ac:dyDescent="0.25">
      <c r="B91" s="17" t="s">
        <v>35</v>
      </c>
      <c r="C91" s="18">
        <v>45302</v>
      </c>
      <c r="D91" s="87"/>
      <c r="E91" s="88"/>
      <c r="F91" s="88"/>
      <c r="G91" s="88"/>
      <c r="H91" s="88"/>
      <c r="I91" s="88"/>
      <c r="J91" s="88"/>
      <c r="K91" s="88"/>
      <c r="L91" s="89"/>
    </row>
    <row r="92" spans="2:16" x14ac:dyDescent="0.25">
      <c r="B92" s="17" t="s">
        <v>37</v>
      </c>
      <c r="C92" s="18">
        <v>45303</v>
      </c>
      <c r="D92" s="90"/>
      <c r="E92" s="91"/>
      <c r="F92" s="91"/>
      <c r="G92" s="91"/>
      <c r="H92" s="91"/>
      <c r="I92" s="91"/>
      <c r="J92" s="91"/>
      <c r="K92" s="91"/>
      <c r="L92" s="92"/>
    </row>
    <row r="93" spans="2:16" x14ac:dyDescent="0.25">
      <c r="B93" s="20" t="s">
        <v>39</v>
      </c>
      <c r="C93" s="21">
        <v>45304</v>
      </c>
      <c r="D93" s="102"/>
      <c r="E93" s="103"/>
      <c r="F93" s="103"/>
      <c r="G93" s="103"/>
      <c r="H93" s="103"/>
      <c r="I93" s="103"/>
      <c r="J93" s="103"/>
      <c r="K93" s="103"/>
      <c r="L93" s="104"/>
    </row>
    <row r="94" spans="2:16" x14ac:dyDescent="0.25">
      <c r="B94" s="20" t="s">
        <v>40</v>
      </c>
      <c r="C94" s="21">
        <v>45305</v>
      </c>
      <c r="D94" s="102"/>
      <c r="E94" s="103"/>
      <c r="F94" s="103"/>
      <c r="G94" s="103"/>
      <c r="H94" s="103"/>
      <c r="I94" s="103"/>
      <c r="J94" s="103"/>
      <c r="K94" s="103"/>
      <c r="L94" s="104"/>
    </row>
    <row r="95" spans="2:16" x14ac:dyDescent="0.25">
      <c r="B95" s="17" t="s">
        <v>29</v>
      </c>
      <c r="C95" s="18">
        <v>45306</v>
      </c>
      <c r="D95" s="383" t="s">
        <v>179</v>
      </c>
      <c r="E95" s="203" t="s">
        <v>179</v>
      </c>
      <c r="F95" s="376" t="s">
        <v>167</v>
      </c>
      <c r="G95" s="376" t="s">
        <v>167</v>
      </c>
      <c r="H95" s="205" t="s">
        <v>176</v>
      </c>
      <c r="I95" s="205" t="s">
        <v>176</v>
      </c>
      <c r="J95" s="33"/>
      <c r="K95" s="33"/>
      <c r="L95" s="265"/>
    </row>
    <row r="96" spans="2:16" x14ac:dyDescent="0.25">
      <c r="B96" s="17" t="s">
        <v>31</v>
      </c>
      <c r="C96" s="18">
        <v>45307</v>
      </c>
      <c r="D96" s="381" t="s">
        <v>178</v>
      </c>
      <c r="E96" s="382" t="s">
        <v>178</v>
      </c>
      <c r="F96" s="382" t="s">
        <v>178</v>
      </c>
      <c r="G96" s="376" t="s">
        <v>167</v>
      </c>
      <c r="H96" s="376" t="s">
        <v>167</v>
      </c>
      <c r="I96" s="392"/>
      <c r="J96" s="33"/>
      <c r="K96" s="33"/>
      <c r="L96" s="265"/>
    </row>
    <row r="97" spans="2:12" x14ac:dyDescent="0.25">
      <c r="B97" s="17" t="s">
        <v>33</v>
      </c>
      <c r="C97" s="18">
        <v>45308</v>
      </c>
      <c r="D97" s="383" t="s">
        <v>179</v>
      </c>
      <c r="E97" s="203" t="s">
        <v>179</v>
      </c>
      <c r="F97" s="203" t="s">
        <v>179</v>
      </c>
      <c r="G97" s="376" t="s">
        <v>167</v>
      </c>
      <c r="H97" s="376" t="s">
        <v>167</v>
      </c>
      <c r="I97" s="19"/>
      <c r="J97" s="33"/>
      <c r="K97" s="33"/>
      <c r="L97" s="265"/>
    </row>
    <row r="98" spans="2:12" x14ac:dyDescent="0.25">
      <c r="B98" s="17" t="s">
        <v>35</v>
      </c>
      <c r="C98" s="18">
        <v>45309</v>
      </c>
      <c r="D98" s="383" t="s">
        <v>179</v>
      </c>
      <c r="E98" s="203" t="s">
        <v>179</v>
      </c>
      <c r="F98" s="203" t="s">
        <v>179</v>
      </c>
      <c r="G98" s="376" t="s">
        <v>167</v>
      </c>
      <c r="H98" s="376" t="s">
        <v>167</v>
      </c>
      <c r="J98" s="33"/>
      <c r="K98" s="33"/>
      <c r="L98" s="265"/>
    </row>
    <row r="99" spans="2:12" ht="15.75" thickBot="1" x14ac:dyDescent="0.3">
      <c r="B99" s="217" t="s">
        <v>37</v>
      </c>
      <c r="C99" s="218">
        <v>45310</v>
      </c>
      <c r="D99" s="393" t="s">
        <v>178</v>
      </c>
      <c r="E99" s="394" t="s">
        <v>178</v>
      </c>
      <c r="F99" s="394" t="s">
        <v>178</v>
      </c>
      <c r="G99" s="395" t="s">
        <v>167</v>
      </c>
      <c r="H99" s="395" t="s">
        <v>167</v>
      </c>
      <c r="I99" s="396"/>
      <c r="J99" s="396"/>
      <c r="K99" s="396"/>
      <c r="L99" s="397"/>
    </row>
    <row r="100" spans="2:12" x14ac:dyDescent="0.25">
      <c r="B100" s="236" t="s">
        <v>47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398"/>
    </row>
    <row r="101" spans="2:12" ht="15.75" thickBot="1" x14ac:dyDescent="0.3">
      <c r="B101" s="240"/>
      <c r="C101" s="241"/>
      <c r="D101" s="241"/>
      <c r="E101" s="241"/>
      <c r="F101" s="241"/>
      <c r="G101" s="241"/>
      <c r="H101" s="241"/>
      <c r="I101" s="241"/>
      <c r="J101" s="241"/>
      <c r="K101" s="241"/>
      <c r="L101" s="242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2:1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2:1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2:1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2:1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2:1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2:1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2:1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2:1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2:1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2:12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2:12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2:12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2:12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2:12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2:12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2:12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2:12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2:12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2:12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2:12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2:12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2:12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2:12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2:12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2:12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2:12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2:12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2:12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2:12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2:12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2:12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2:12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2:12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2:12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2:12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2:12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2:12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2:16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2:16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2:16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2:16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2:16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2:16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2:16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2:16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2:16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2:16" x14ac:dyDescent="0.25">
      <c r="B922" s="43"/>
      <c r="C922" s="43"/>
      <c r="D922" s="43"/>
      <c r="E922" s="43"/>
      <c r="F922" s="43"/>
      <c r="G922" s="43"/>
      <c r="H922" s="43"/>
      <c r="I922" s="43"/>
      <c r="J922" s="44"/>
      <c r="K922" s="44"/>
      <c r="L922" s="44"/>
    </row>
    <row r="923" spans="2:16" x14ac:dyDescent="0.25">
      <c r="O923" s="33"/>
      <c r="P923" s="33"/>
    </row>
    <row r="924" spans="2:16" x14ac:dyDescent="0.25">
      <c r="O924" s="33"/>
      <c r="P924" s="33"/>
    </row>
    <row r="925" spans="2:16" x14ac:dyDescent="0.25">
      <c r="O925" s="33"/>
      <c r="P925" s="33"/>
    </row>
    <row r="926" spans="2:16" x14ac:dyDescent="0.25">
      <c r="O926" s="33"/>
      <c r="P926" s="33"/>
    </row>
    <row r="927" spans="2:16" x14ac:dyDescent="0.25">
      <c r="O927" s="33"/>
      <c r="P927" s="33"/>
    </row>
    <row r="928" spans="2:16" x14ac:dyDescent="0.25">
      <c r="O928" s="33"/>
      <c r="P928" s="33"/>
    </row>
    <row r="929" spans="15:16" x14ac:dyDescent="0.25">
      <c r="O929" s="33"/>
      <c r="P929" s="33"/>
    </row>
    <row r="930" spans="15:16" x14ac:dyDescent="0.25">
      <c r="O930" s="33"/>
      <c r="P930" s="33"/>
    </row>
    <row r="931" spans="15:16" x14ac:dyDescent="0.25">
      <c r="O931" s="33"/>
      <c r="P931" s="33"/>
    </row>
    <row r="932" spans="15:16" x14ac:dyDescent="0.25">
      <c r="O932" s="33"/>
      <c r="P932" s="33"/>
    </row>
    <row r="933" spans="15:16" x14ac:dyDescent="0.25">
      <c r="O933" s="33"/>
      <c r="P933" s="33"/>
    </row>
    <row r="934" spans="15:16" x14ac:dyDescent="0.25">
      <c r="O934" s="33"/>
      <c r="P934" s="33"/>
    </row>
    <row r="935" spans="15:16" x14ac:dyDescent="0.25">
      <c r="O935" s="33"/>
      <c r="P935" s="33"/>
    </row>
    <row r="936" spans="15:16" x14ac:dyDescent="0.25">
      <c r="O936" s="33"/>
      <c r="P936" s="33"/>
    </row>
    <row r="937" spans="15:16" x14ac:dyDescent="0.25">
      <c r="O937" s="33"/>
      <c r="P937" s="33"/>
    </row>
    <row r="938" spans="15:16" x14ac:dyDescent="0.25">
      <c r="O938" s="33"/>
      <c r="P938" s="33"/>
    </row>
    <row r="939" spans="15:16" x14ac:dyDescent="0.25">
      <c r="O939" s="33"/>
      <c r="P939" s="33"/>
    </row>
    <row r="940" spans="15:16" x14ac:dyDescent="0.25">
      <c r="O940" s="33"/>
      <c r="P940" s="33"/>
    </row>
    <row r="941" spans="15:16" x14ac:dyDescent="0.25">
      <c r="O941" s="33"/>
      <c r="P941" s="33"/>
    </row>
    <row r="942" spans="15:16" x14ac:dyDescent="0.25">
      <c r="O942" s="33"/>
      <c r="P942" s="33"/>
    </row>
    <row r="943" spans="15:16" x14ac:dyDescent="0.25">
      <c r="O943" s="33"/>
      <c r="P943" s="33"/>
    </row>
    <row r="944" spans="15:16" x14ac:dyDescent="0.25">
      <c r="O944" s="33"/>
      <c r="P944" s="33"/>
    </row>
    <row r="945" spans="15:16" x14ac:dyDescent="0.25">
      <c r="O945" s="33"/>
      <c r="P945" s="33"/>
    </row>
    <row r="946" spans="15:16" x14ac:dyDescent="0.25">
      <c r="O946" s="33"/>
      <c r="P946" s="33"/>
    </row>
    <row r="947" spans="15:16" x14ac:dyDescent="0.25">
      <c r="O947" s="33"/>
      <c r="P947" s="33"/>
    </row>
    <row r="948" spans="15:16" x14ac:dyDescent="0.25">
      <c r="O948" s="33"/>
      <c r="P948" s="33"/>
    </row>
    <row r="949" spans="15:16" x14ac:dyDescent="0.25">
      <c r="O949" s="33"/>
      <c r="P949" s="33"/>
    </row>
    <row r="950" spans="15:16" x14ac:dyDescent="0.25">
      <c r="O950" s="33"/>
      <c r="P950" s="33"/>
    </row>
    <row r="951" spans="15:16" x14ac:dyDescent="0.25">
      <c r="O951" s="33"/>
      <c r="P951" s="33"/>
    </row>
    <row r="952" spans="15:16" x14ac:dyDescent="0.25">
      <c r="O952" s="33"/>
      <c r="P952" s="33"/>
    </row>
    <row r="953" spans="15:16" x14ac:dyDescent="0.25">
      <c r="O953" s="33"/>
      <c r="P953" s="33"/>
    </row>
    <row r="954" spans="15:16" x14ac:dyDescent="0.25">
      <c r="O954" s="33"/>
      <c r="P954" s="33"/>
    </row>
    <row r="955" spans="15:16" x14ac:dyDescent="0.25">
      <c r="O955" s="33"/>
      <c r="P955" s="33"/>
    </row>
    <row r="956" spans="15:16" x14ac:dyDescent="0.25">
      <c r="O956" s="33"/>
      <c r="P956" s="33"/>
    </row>
    <row r="957" spans="15:16" x14ac:dyDescent="0.25">
      <c r="O957" s="33"/>
      <c r="P957" s="33"/>
    </row>
    <row r="958" spans="15:16" x14ac:dyDescent="0.25">
      <c r="O958" s="33"/>
      <c r="P958" s="33"/>
    </row>
    <row r="959" spans="15:16" x14ac:dyDescent="0.25">
      <c r="O959" s="33"/>
      <c r="P959" s="33"/>
    </row>
    <row r="960" spans="15:16" x14ac:dyDescent="0.25">
      <c r="O960" s="33"/>
      <c r="P960" s="33"/>
    </row>
    <row r="961" spans="15:16" x14ac:dyDescent="0.25">
      <c r="O961" s="33"/>
      <c r="P961" s="33"/>
    </row>
    <row r="962" spans="15:16" x14ac:dyDescent="0.25">
      <c r="O962" s="33"/>
      <c r="P962" s="33"/>
    </row>
    <row r="963" spans="15:16" x14ac:dyDescent="0.25">
      <c r="O963" s="33"/>
      <c r="P963" s="33"/>
    </row>
    <row r="964" spans="15:16" x14ac:dyDescent="0.25">
      <c r="O964" s="33"/>
      <c r="P964" s="33"/>
    </row>
    <row r="965" spans="15:16" x14ac:dyDescent="0.25">
      <c r="O965" s="33"/>
      <c r="P965" s="33"/>
    </row>
    <row r="966" spans="15:16" x14ac:dyDescent="0.25">
      <c r="O966" s="33"/>
      <c r="P966" s="33"/>
    </row>
    <row r="967" spans="15:16" x14ac:dyDescent="0.25">
      <c r="O967" s="33"/>
      <c r="P967" s="33"/>
    </row>
    <row r="968" spans="15:16" x14ac:dyDescent="0.25">
      <c r="O968" s="33"/>
      <c r="P968" s="33"/>
    </row>
    <row r="969" spans="15:16" x14ac:dyDescent="0.25">
      <c r="O969" s="33"/>
      <c r="P969" s="33"/>
    </row>
    <row r="970" spans="15:16" x14ac:dyDescent="0.25">
      <c r="O970" s="33"/>
      <c r="P970" s="33"/>
    </row>
    <row r="971" spans="15:16" x14ac:dyDescent="0.25">
      <c r="O971" s="33"/>
      <c r="P971" s="33"/>
    </row>
    <row r="972" spans="15:16" x14ac:dyDescent="0.25">
      <c r="O972" s="33"/>
      <c r="P972" s="33"/>
    </row>
    <row r="973" spans="15:16" x14ac:dyDescent="0.25">
      <c r="O973" s="33"/>
      <c r="P973" s="33"/>
    </row>
    <row r="974" spans="15:16" x14ac:dyDescent="0.25">
      <c r="O974" s="33"/>
      <c r="P974" s="33"/>
    </row>
    <row r="975" spans="15:16" x14ac:dyDescent="0.25">
      <c r="O975" s="33"/>
      <c r="P975" s="33"/>
    </row>
    <row r="976" spans="15:16" x14ac:dyDescent="0.25">
      <c r="O976" s="33"/>
      <c r="P976" s="33"/>
    </row>
    <row r="977" spans="15:16" x14ac:dyDescent="0.25">
      <c r="O977" s="33"/>
      <c r="P977" s="33"/>
    </row>
    <row r="978" spans="15:16" x14ac:dyDescent="0.25">
      <c r="O978" s="33"/>
      <c r="P978" s="33"/>
    </row>
    <row r="979" spans="15:16" x14ac:dyDescent="0.25">
      <c r="O979" s="33"/>
      <c r="P979" s="33"/>
    </row>
    <row r="980" spans="15:16" x14ac:dyDescent="0.25">
      <c r="O980" s="33"/>
      <c r="P980" s="33"/>
    </row>
    <row r="981" spans="15:16" x14ac:dyDescent="0.25">
      <c r="O981" s="33"/>
      <c r="P981" s="33"/>
    </row>
    <row r="982" spans="15:16" x14ac:dyDescent="0.25">
      <c r="O982" s="33"/>
      <c r="P982" s="33"/>
    </row>
    <row r="983" spans="15:16" x14ac:dyDescent="0.25">
      <c r="O983" s="33"/>
      <c r="P983" s="33"/>
    </row>
    <row r="984" spans="15:16" x14ac:dyDescent="0.25">
      <c r="O984" s="33"/>
      <c r="P984" s="33"/>
    </row>
    <row r="985" spans="15:16" x14ac:dyDescent="0.25">
      <c r="O985" s="33"/>
      <c r="P985" s="33"/>
    </row>
    <row r="986" spans="15:16" x14ac:dyDescent="0.25">
      <c r="O986" s="33"/>
      <c r="P986" s="33"/>
    </row>
    <row r="987" spans="15:16" x14ac:dyDescent="0.25">
      <c r="O987" s="33"/>
      <c r="P987" s="33"/>
    </row>
    <row r="988" spans="15:16" x14ac:dyDescent="0.25">
      <c r="O988" s="33"/>
      <c r="P988" s="33"/>
    </row>
    <row r="989" spans="15:16" x14ac:dyDescent="0.25">
      <c r="O989" s="33"/>
      <c r="P989" s="33"/>
    </row>
    <row r="990" spans="15:16" x14ac:dyDescent="0.25">
      <c r="O990" s="33"/>
      <c r="P990" s="33"/>
    </row>
    <row r="991" spans="15:16" x14ac:dyDescent="0.25">
      <c r="O991" s="33"/>
      <c r="P991" s="33"/>
    </row>
    <row r="992" spans="15:16" x14ac:dyDescent="0.25">
      <c r="O992" s="33"/>
      <c r="P992" s="33"/>
    </row>
    <row r="993" spans="15:16" x14ac:dyDescent="0.25">
      <c r="O993" s="33"/>
      <c r="P993" s="33"/>
    </row>
    <row r="994" spans="15:16" x14ac:dyDescent="0.25">
      <c r="O994" s="33"/>
      <c r="P994" s="33"/>
    </row>
    <row r="995" spans="15:16" x14ac:dyDescent="0.25">
      <c r="O995" s="33"/>
      <c r="P995" s="33"/>
    </row>
    <row r="996" spans="15:16" x14ac:dyDescent="0.25">
      <c r="O996" s="33"/>
      <c r="P996" s="33"/>
    </row>
    <row r="997" spans="15:16" x14ac:dyDescent="0.25">
      <c r="O997" s="33"/>
      <c r="P997" s="33"/>
    </row>
    <row r="998" spans="15:16" x14ac:dyDescent="0.25">
      <c r="O998" s="33"/>
      <c r="P998" s="33"/>
    </row>
    <row r="999" spans="15:16" x14ac:dyDescent="0.25">
      <c r="O999" s="33"/>
      <c r="P999" s="33"/>
    </row>
    <row r="1000" spans="15:16" x14ac:dyDescent="0.25">
      <c r="O1000" s="33"/>
      <c r="P1000" s="33"/>
    </row>
    <row r="1001" spans="15:16" x14ac:dyDescent="0.25">
      <c r="O1001" s="33"/>
      <c r="P1001" s="33"/>
    </row>
    <row r="1002" spans="15:16" x14ac:dyDescent="0.25">
      <c r="O1002" s="33"/>
      <c r="P1002" s="33"/>
    </row>
    <row r="1003" spans="15:16" x14ac:dyDescent="0.25">
      <c r="O1003" s="33"/>
      <c r="P1003" s="33"/>
    </row>
    <row r="1004" spans="15:16" x14ac:dyDescent="0.25">
      <c r="O1004" s="33"/>
      <c r="P1004" s="33"/>
    </row>
    <row r="1005" spans="15:16" x14ac:dyDescent="0.25">
      <c r="O1005" s="33"/>
      <c r="P1005" s="33"/>
    </row>
    <row r="1006" spans="15:16" x14ac:dyDescent="0.25">
      <c r="O1006" s="33"/>
      <c r="P1006" s="33"/>
    </row>
    <row r="1007" spans="15:16" x14ac:dyDescent="0.25">
      <c r="O1007" s="33"/>
      <c r="P1007" s="33"/>
    </row>
    <row r="1008" spans="15:16" x14ac:dyDescent="0.25">
      <c r="O1008" s="33"/>
      <c r="P1008" s="33"/>
    </row>
    <row r="1009" spans="15:16" x14ac:dyDescent="0.25">
      <c r="O1009" s="33"/>
      <c r="P1009" s="33"/>
    </row>
    <row r="1010" spans="15:16" x14ac:dyDescent="0.25">
      <c r="O1010" s="33"/>
      <c r="P1010" s="33"/>
    </row>
    <row r="1011" spans="15:16" x14ac:dyDescent="0.25">
      <c r="O1011" s="33"/>
      <c r="P1011" s="33"/>
    </row>
    <row r="1012" spans="15:16" x14ac:dyDescent="0.25">
      <c r="O1012" s="33"/>
      <c r="P1012" s="33"/>
    </row>
    <row r="1013" spans="15:16" x14ac:dyDescent="0.25">
      <c r="O1013" s="33"/>
      <c r="P1013" s="33"/>
    </row>
    <row r="1014" spans="15:16" x14ac:dyDescent="0.25">
      <c r="O1014" s="33"/>
      <c r="P1014" s="33"/>
    </row>
    <row r="1015" spans="15:16" x14ac:dyDescent="0.25">
      <c r="O1015" s="33"/>
      <c r="P1015" s="33"/>
    </row>
    <row r="1016" spans="15:16" x14ac:dyDescent="0.25">
      <c r="O1016" s="33"/>
      <c r="P1016" s="33"/>
    </row>
    <row r="1017" spans="15:16" x14ac:dyDescent="0.25">
      <c r="O1017" s="33"/>
      <c r="P1017" s="33"/>
    </row>
    <row r="1018" spans="15:16" x14ac:dyDescent="0.25">
      <c r="O1018" s="33"/>
      <c r="P1018" s="33"/>
    </row>
    <row r="1019" spans="15:16" x14ac:dyDescent="0.25">
      <c r="O1019" s="33"/>
      <c r="P1019" s="33"/>
    </row>
    <row r="1020" spans="15:16" x14ac:dyDescent="0.25">
      <c r="O1020" s="33"/>
      <c r="P1020" s="33"/>
    </row>
    <row r="1021" spans="15:16" x14ac:dyDescent="0.25">
      <c r="O1021" s="33"/>
      <c r="P1021" s="33"/>
    </row>
    <row r="1022" spans="15:16" x14ac:dyDescent="0.25">
      <c r="O1022" s="33"/>
      <c r="P1022" s="33"/>
    </row>
    <row r="1023" spans="15:16" x14ac:dyDescent="0.25">
      <c r="O1023" s="33"/>
      <c r="P1023" s="33"/>
    </row>
    <row r="1024" spans="15:16" x14ac:dyDescent="0.25">
      <c r="O1024" s="33"/>
      <c r="P1024" s="33"/>
    </row>
    <row r="1025" spans="15:16" x14ac:dyDescent="0.25">
      <c r="O1025" s="33"/>
      <c r="P1025" s="33"/>
    </row>
    <row r="1026" spans="15:16" x14ac:dyDescent="0.25">
      <c r="O1026" s="33"/>
      <c r="P1026" s="33"/>
    </row>
    <row r="1027" spans="15:16" x14ac:dyDescent="0.25">
      <c r="O1027" s="33"/>
      <c r="P1027" s="33"/>
    </row>
    <row r="1028" spans="15:16" x14ac:dyDescent="0.25">
      <c r="O1028" s="33"/>
      <c r="P1028" s="33"/>
    </row>
    <row r="1029" spans="15:16" x14ac:dyDescent="0.25">
      <c r="O1029" s="33"/>
      <c r="P1029" s="33"/>
    </row>
    <row r="1030" spans="15:16" x14ac:dyDescent="0.25">
      <c r="O1030" s="33"/>
      <c r="P1030" s="33"/>
    </row>
    <row r="1031" spans="15:16" x14ac:dyDescent="0.25">
      <c r="O1031" s="33"/>
      <c r="P1031" s="33"/>
    </row>
    <row r="1032" spans="15:16" x14ac:dyDescent="0.25">
      <c r="O1032" s="33"/>
      <c r="P1032" s="33"/>
    </row>
    <row r="1033" spans="15:16" x14ac:dyDescent="0.25">
      <c r="O1033" s="33"/>
      <c r="P1033" s="33"/>
    </row>
    <row r="1034" spans="15:16" x14ac:dyDescent="0.25">
      <c r="O1034" s="33"/>
      <c r="P1034" s="33"/>
    </row>
    <row r="1035" spans="15:16" x14ac:dyDescent="0.25">
      <c r="O1035" s="33"/>
      <c r="P1035" s="33"/>
    </row>
    <row r="1036" spans="15:16" x14ac:dyDescent="0.25">
      <c r="O1036" s="33"/>
      <c r="P1036" s="33"/>
    </row>
    <row r="1037" spans="15:16" x14ac:dyDescent="0.25">
      <c r="O1037" s="33"/>
      <c r="P1037" s="33"/>
    </row>
    <row r="1038" spans="15:16" x14ac:dyDescent="0.25">
      <c r="O1038" s="33"/>
      <c r="P1038" s="33"/>
    </row>
    <row r="1039" spans="15:16" x14ac:dyDescent="0.25">
      <c r="O1039" s="33"/>
      <c r="P1039" s="33"/>
    </row>
    <row r="1040" spans="15:16" x14ac:dyDescent="0.25">
      <c r="O1040" s="33"/>
      <c r="P1040" s="33"/>
    </row>
    <row r="1041" spans="15:16" x14ac:dyDescent="0.25">
      <c r="O1041" s="33"/>
      <c r="P1041" s="33"/>
    </row>
    <row r="1042" spans="15:16" x14ac:dyDescent="0.25">
      <c r="O1042" s="33"/>
      <c r="P1042" s="33"/>
    </row>
    <row r="1043" spans="15:16" x14ac:dyDescent="0.25">
      <c r="O1043" s="33"/>
      <c r="P1043" s="33"/>
    </row>
    <row r="1044" spans="15:16" x14ac:dyDescent="0.25">
      <c r="O1044" s="33"/>
      <c r="P1044" s="33"/>
    </row>
    <row r="1045" spans="15:16" x14ac:dyDescent="0.25">
      <c r="O1045" s="33"/>
      <c r="P1045" s="33"/>
    </row>
    <row r="1046" spans="15:16" x14ac:dyDescent="0.25">
      <c r="O1046" s="33"/>
      <c r="P1046" s="33"/>
    </row>
    <row r="1047" spans="15:16" x14ac:dyDescent="0.25">
      <c r="O1047" s="33"/>
      <c r="P1047" s="33"/>
    </row>
    <row r="1048" spans="15:16" x14ac:dyDescent="0.25">
      <c r="O1048" s="33"/>
      <c r="P1048" s="33"/>
    </row>
    <row r="1049" spans="15:16" x14ac:dyDescent="0.25">
      <c r="O1049" s="33"/>
      <c r="P1049" s="33"/>
    </row>
    <row r="1050" spans="15:16" x14ac:dyDescent="0.25">
      <c r="O1050" s="33"/>
      <c r="P1050" s="33"/>
    </row>
    <row r="1051" spans="15:16" x14ac:dyDescent="0.25">
      <c r="O1051" s="33"/>
      <c r="P1051" s="33"/>
    </row>
    <row r="1052" spans="15:16" x14ac:dyDescent="0.25">
      <c r="O1052" s="33"/>
      <c r="P1052" s="33"/>
    </row>
    <row r="1053" spans="15:16" x14ac:dyDescent="0.25">
      <c r="O1053" s="33"/>
      <c r="P1053" s="33"/>
    </row>
    <row r="1054" spans="15:16" x14ac:dyDescent="0.25">
      <c r="O1054" s="33"/>
      <c r="P1054" s="33"/>
    </row>
    <row r="1055" spans="15:16" x14ac:dyDescent="0.25">
      <c r="O1055" s="33"/>
      <c r="P1055" s="33"/>
    </row>
    <row r="1056" spans="15:16" x14ac:dyDescent="0.25">
      <c r="O1056" s="33"/>
      <c r="P1056" s="33"/>
    </row>
    <row r="1057" spans="15:16" x14ac:dyDescent="0.25">
      <c r="O1057" s="33"/>
      <c r="P1057" s="33"/>
    </row>
    <row r="1058" spans="15:16" x14ac:dyDescent="0.25">
      <c r="O1058" s="33"/>
      <c r="P1058" s="33"/>
    </row>
    <row r="1059" spans="15:16" x14ac:dyDescent="0.25">
      <c r="O1059" s="33"/>
      <c r="P1059" s="33"/>
    </row>
    <row r="1060" spans="15:16" x14ac:dyDescent="0.25">
      <c r="O1060" s="33"/>
      <c r="P1060" s="33"/>
    </row>
    <row r="1061" spans="15:16" x14ac:dyDescent="0.25">
      <c r="O1061" s="33"/>
      <c r="P1061" s="33"/>
    </row>
    <row r="1062" spans="15:16" x14ac:dyDescent="0.25">
      <c r="O1062" s="33"/>
      <c r="P1062" s="33"/>
    </row>
    <row r="1063" spans="15:16" x14ac:dyDescent="0.25">
      <c r="O1063" s="33"/>
      <c r="P1063" s="33"/>
    </row>
    <row r="1064" spans="15:16" x14ac:dyDescent="0.25">
      <c r="O1064" s="33"/>
      <c r="P1064" s="33"/>
    </row>
    <row r="1065" spans="15:16" x14ac:dyDescent="0.25">
      <c r="O1065" s="33"/>
      <c r="P1065" s="33"/>
    </row>
    <row r="1066" spans="15:16" x14ac:dyDescent="0.25">
      <c r="O1066" s="33"/>
      <c r="P1066" s="33"/>
    </row>
    <row r="1067" spans="15:16" x14ac:dyDescent="0.25">
      <c r="O1067" s="33"/>
      <c r="P1067" s="33"/>
    </row>
    <row r="1068" spans="15:16" x14ac:dyDescent="0.25">
      <c r="O1068" s="33"/>
      <c r="P1068" s="33"/>
    </row>
    <row r="1069" spans="15:16" x14ac:dyDescent="0.25">
      <c r="O1069" s="33"/>
      <c r="P1069" s="33"/>
    </row>
    <row r="1070" spans="15:16" x14ac:dyDescent="0.25">
      <c r="O1070" s="33"/>
      <c r="P1070" s="33"/>
    </row>
    <row r="1071" spans="15:16" x14ac:dyDescent="0.25">
      <c r="O1071" s="33"/>
      <c r="P1071" s="33"/>
    </row>
    <row r="1072" spans="15:16" x14ac:dyDescent="0.25">
      <c r="O1072" s="33"/>
      <c r="P1072" s="33"/>
    </row>
    <row r="1073" spans="15:16" x14ac:dyDescent="0.25">
      <c r="O1073" s="33"/>
      <c r="P1073" s="33"/>
    </row>
    <row r="1074" spans="15:16" x14ac:dyDescent="0.25">
      <c r="O1074" s="33"/>
      <c r="P1074" s="33"/>
    </row>
    <row r="1075" spans="15:16" x14ac:dyDescent="0.25">
      <c r="O1075" s="33"/>
      <c r="P1075" s="33"/>
    </row>
    <row r="1076" spans="15:16" x14ac:dyDescent="0.25">
      <c r="O1076" s="33"/>
      <c r="P1076" s="33"/>
    </row>
    <row r="1077" spans="15:16" x14ac:dyDescent="0.25">
      <c r="O1077" s="33"/>
      <c r="P1077" s="33"/>
    </row>
    <row r="1078" spans="15:16" x14ac:dyDescent="0.25">
      <c r="O1078" s="33"/>
      <c r="P1078" s="33"/>
    </row>
    <row r="1079" spans="15:16" x14ac:dyDescent="0.25">
      <c r="O1079" s="33"/>
      <c r="P1079" s="33"/>
    </row>
    <row r="1080" spans="15:16" x14ac:dyDescent="0.25">
      <c r="O1080" s="33"/>
      <c r="P1080" s="33"/>
    </row>
    <row r="1081" spans="15:16" x14ac:dyDescent="0.25">
      <c r="O1081" s="33"/>
      <c r="P1081" s="33"/>
    </row>
    <row r="1082" spans="15:16" x14ac:dyDescent="0.25">
      <c r="O1082" s="33"/>
      <c r="P1082" s="33"/>
    </row>
    <row r="1083" spans="15:16" x14ac:dyDescent="0.25">
      <c r="O1083" s="33"/>
      <c r="P1083" s="33"/>
    </row>
    <row r="1084" spans="15:16" x14ac:dyDescent="0.25">
      <c r="O1084" s="33"/>
      <c r="P1084" s="33"/>
    </row>
    <row r="1085" spans="15:16" x14ac:dyDescent="0.25">
      <c r="O1085" s="33"/>
      <c r="P1085" s="33"/>
    </row>
    <row r="1086" spans="15:16" x14ac:dyDescent="0.25">
      <c r="O1086" s="33"/>
      <c r="P1086" s="33"/>
    </row>
    <row r="1087" spans="15:16" x14ac:dyDescent="0.25">
      <c r="O1087" s="33"/>
      <c r="P1087" s="33"/>
    </row>
    <row r="1088" spans="15:16" x14ac:dyDescent="0.25">
      <c r="O1088" s="33"/>
      <c r="P1088" s="33"/>
    </row>
    <row r="1089" spans="15:16" x14ac:dyDescent="0.25">
      <c r="O1089" s="33"/>
      <c r="P1089" s="33"/>
    </row>
    <row r="1090" spans="15:16" x14ac:dyDescent="0.25">
      <c r="O1090" s="33"/>
      <c r="P1090" s="33"/>
    </row>
    <row r="1091" spans="15:16" x14ac:dyDescent="0.25">
      <c r="O1091" s="33"/>
      <c r="P1091" s="33"/>
    </row>
    <row r="1092" spans="15:16" x14ac:dyDescent="0.25">
      <c r="O1092" s="33"/>
      <c r="P1092" s="33"/>
    </row>
    <row r="1093" spans="15:16" x14ac:dyDescent="0.25">
      <c r="O1093" s="33"/>
      <c r="P1093" s="33"/>
    </row>
    <row r="1094" spans="15:16" x14ac:dyDescent="0.25">
      <c r="O1094" s="33"/>
      <c r="P1094" s="33"/>
    </row>
    <row r="1095" spans="15:16" x14ac:dyDescent="0.25">
      <c r="O1095" s="33"/>
      <c r="P1095" s="33"/>
    </row>
    <row r="1096" spans="15:16" x14ac:dyDescent="0.25">
      <c r="O1096" s="33"/>
      <c r="P1096" s="33"/>
    </row>
    <row r="1097" spans="15:16" x14ac:dyDescent="0.25">
      <c r="O1097" s="33"/>
      <c r="P1097" s="33"/>
    </row>
    <row r="1098" spans="15:16" x14ac:dyDescent="0.25">
      <c r="O1098" s="33"/>
      <c r="P1098" s="33"/>
    </row>
    <row r="1099" spans="15:16" x14ac:dyDescent="0.25">
      <c r="O1099" s="33"/>
      <c r="P1099" s="33"/>
    </row>
    <row r="1100" spans="15:16" x14ac:dyDescent="0.25">
      <c r="O1100" s="33"/>
      <c r="P1100" s="33"/>
    </row>
    <row r="1101" spans="15:16" x14ac:dyDescent="0.25">
      <c r="O1101" s="33"/>
      <c r="P1101" s="33"/>
    </row>
    <row r="1102" spans="15:16" x14ac:dyDescent="0.25">
      <c r="O1102" s="33"/>
      <c r="P1102" s="33"/>
    </row>
    <row r="1103" spans="15:16" x14ac:dyDescent="0.25">
      <c r="O1103" s="33"/>
      <c r="P1103" s="33"/>
    </row>
    <row r="1104" spans="15:16" x14ac:dyDescent="0.25">
      <c r="O1104" s="33"/>
      <c r="P1104" s="33"/>
    </row>
    <row r="1105" spans="15:16" x14ac:dyDescent="0.25">
      <c r="O1105" s="33"/>
      <c r="P1105" s="33"/>
    </row>
    <row r="1106" spans="15:16" x14ac:dyDescent="0.25">
      <c r="O1106" s="33"/>
      <c r="P1106" s="33"/>
    </row>
    <row r="1107" spans="15:16" x14ac:dyDescent="0.25">
      <c r="O1107" s="33"/>
      <c r="P1107" s="33"/>
    </row>
    <row r="1108" spans="15:16" x14ac:dyDescent="0.25">
      <c r="O1108" s="33"/>
      <c r="P1108" s="33"/>
    </row>
    <row r="1109" spans="15:16" x14ac:dyDescent="0.25">
      <c r="O1109" s="33"/>
      <c r="P1109" s="33"/>
    </row>
    <row r="1110" spans="15:16" x14ac:dyDescent="0.25">
      <c r="O1110" s="33"/>
      <c r="P1110" s="33"/>
    </row>
    <row r="1111" spans="15:16" x14ac:dyDescent="0.25">
      <c r="O1111" s="33"/>
      <c r="P1111" s="33"/>
    </row>
    <row r="1112" spans="15:16" x14ac:dyDescent="0.25">
      <c r="O1112" s="33"/>
      <c r="P1112" s="33"/>
    </row>
    <row r="1113" spans="15:16" x14ac:dyDescent="0.25">
      <c r="O1113" s="33"/>
      <c r="P1113" s="33"/>
    </row>
    <row r="1114" spans="15:16" x14ac:dyDescent="0.25">
      <c r="O1114" s="33"/>
      <c r="P1114" s="33"/>
    </row>
    <row r="1115" spans="15:16" x14ac:dyDescent="0.25">
      <c r="O1115" s="33"/>
      <c r="P1115" s="33"/>
    </row>
    <row r="1116" spans="15:16" x14ac:dyDescent="0.25">
      <c r="O1116" s="33"/>
      <c r="P1116" s="33"/>
    </row>
    <row r="1117" spans="15:16" x14ac:dyDescent="0.25">
      <c r="O1117" s="33"/>
      <c r="P1117" s="33"/>
    </row>
    <row r="1118" spans="15:16" x14ac:dyDescent="0.25">
      <c r="O1118" s="33"/>
      <c r="P1118" s="33"/>
    </row>
    <row r="1119" spans="15:16" x14ac:dyDescent="0.25">
      <c r="O1119" s="33"/>
      <c r="P1119" s="33"/>
    </row>
    <row r="1120" spans="15:16" x14ac:dyDescent="0.25">
      <c r="O1120" s="33"/>
      <c r="P1120" s="33"/>
    </row>
    <row r="1121" spans="15:16" x14ac:dyDescent="0.25">
      <c r="O1121" s="33"/>
      <c r="P1121" s="33"/>
    </row>
    <row r="1122" spans="15:16" x14ac:dyDescent="0.25">
      <c r="O1122" s="33"/>
      <c r="P1122" s="33"/>
    </row>
    <row r="1123" spans="15:16" x14ac:dyDescent="0.25">
      <c r="O1123" s="33"/>
      <c r="P1123" s="33"/>
    </row>
    <row r="1124" spans="15:16" x14ac:dyDescent="0.25">
      <c r="O1124" s="33"/>
      <c r="P1124" s="33"/>
    </row>
    <row r="1125" spans="15:16" x14ac:dyDescent="0.25">
      <c r="O1125" s="33"/>
      <c r="P1125" s="33"/>
    </row>
    <row r="1126" spans="15:16" x14ac:dyDescent="0.25">
      <c r="O1126" s="33"/>
      <c r="P1126" s="33"/>
    </row>
    <row r="1127" spans="15:16" x14ac:dyDescent="0.25">
      <c r="O1127" s="33"/>
      <c r="P1127" s="33"/>
    </row>
    <row r="1128" spans="15:16" x14ac:dyDescent="0.25">
      <c r="O1128" s="33"/>
      <c r="P1128" s="33"/>
    </row>
    <row r="1129" spans="15:16" x14ac:dyDescent="0.25">
      <c r="O1129" s="33"/>
      <c r="P1129" s="33"/>
    </row>
    <row r="1130" spans="15:16" x14ac:dyDescent="0.25">
      <c r="O1130" s="33"/>
      <c r="P1130" s="33"/>
    </row>
    <row r="1131" spans="15:16" x14ac:dyDescent="0.25">
      <c r="O1131" s="33"/>
      <c r="P1131" s="33"/>
    </row>
    <row r="1132" spans="15:16" x14ac:dyDescent="0.25">
      <c r="O1132" s="33"/>
      <c r="P1132" s="33"/>
    </row>
    <row r="1133" spans="15:16" x14ac:dyDescent="0.25">
      <c r="O1133" s="33"/>
      <c r="P1133" s="33"/>
    </row>
    <row r="1134" spans="15:16" x14ac:dyDescent="0.25">
      <c r="O1134" s="33"/>
      <c r="P1134" s="33"/>
    </row>
    <row r="1135" spans="15:16" x14ac:dyDescent="0.25">
      <c r="O1135" s="33"/>
      <c r="P1135" s="33"/>
    </row>
    <row r="1136" spans="15:16" x14ac:dyDescent="0.25">
      <c r="O1136" s="33"/>
      <c r="P1136" s="33"/>
    </row>
    <row r="1137" spans="15:16" x14ac:dyDescent="0.25">
      <c r="O1137" s="33"/>
      <c r="P1137" s="33"/>
    </row>
    <row r="1138" spans="15:16" x14ac:dyDescent="0.25">
      <c r="O1138" s="33"/>
      <c r="P1138" s="33"/>
    </row>
    <row r="1139" spans="15:16" x14ac:dyDescent="0.25">
      <c r="O1139" s="33"/>
      <c r="P1139" s="33"/>
    </row>
    <row r="1140" spans="15:16" x14ac:dyDescent="0.25">
      <c r="O1140" s="33"/>
      <c r="P1140" s="33"/>
    </row>
    <row r="1141" spans="15:16" x14ac:dyDescent="0.25">
      <c r="O1141" s="33"/>
      <c r="P1141" s="33"/>
    </row>
    <row r="1142" spans="15:16" x14ac:dyDescent="0.25">
      <c r="O1142" s="33"/>
      <c r="P1142" s="33"/>
    </row>
    <row r="1143" spans="15:16" x14ac:dyDescent="0.25">
      <c r="O1143" s="33"/>
      <c r="P1143" s="33"/>
    </row>
    <row r="1144" spans="15:16" x14ac:dyDescent="0.25">
      <c r="O1144" s="33"/>
      <c r="P1144" s="33"/>
    </row>
    <row r="1145" spans="15:16" x14ac:dyDescent="0.25">
      <c r="O1145" s="33"/>
      <c r="P1145" s="33"/>
    </row>
    <row r="1146" spans="15:16" x14ac:dyDescent="0.25">
      <c r="O1146" s="33"/>
      <c r="P1146" s="33"/>
    </row>
    <row r="1147" spans="15:16" x14ac:dyDescent="0.25">
      <c r="O1147" s="33"/>
      <c r="P1147" s="33"/>
    </row>
    <row r="1148" spans="15:16" x14ac:dyDescent="0.25">
      <c r="O1148" s="33"/>
      <c r="P1148" s="33"/>
    </row>
    <row r="1149" spans="15:16" x14ac:dyDescent="0.25">
      <c r="O1149" s="33"/>
      <c r="P1149" s="33"/>
    </row>
    <row r="1150" spans="15:16" x14ac:dyDescent="0.25">
      <c r="O1150" s="33"/>
      <c r="P1150" s="33"/>
    </row>
    <row r="1151" spans="15:16" x14ac:dyDescent="0.25">
      <c r="O1151" s="33"/>
      <c r="P1151" s="33"/>
    </row>
    <row r="1152" spans="15:16" x14ac:dyDescent="0.25">
      <c r="O1152" s="33"/>
      <c r="P1152" s="33"/>
    </row>
    <row r="1153" spans="15:16" x14ac:dyDescent="0.25">
      <c r="O1153" s="33"/>
      <c r="P1153" s="33"/>
    </row>
    <row r="1154" spans="15:16" x14ac:dyDescent="0.25">
      <c r="O1154" s="33"/>
      <c r="P1154" s="33"/>
    </row>
    <row r="1155" spans="15:16" x14ac:dyDescent="0.25">
      <c r="O1155" s="33"/>
      <c r="P1155" s="33"/>
    </row>
    <row r="1156" spans="15:16" x14ac:dyDescent="0.25">
      <c r="O1156" s="33"/>
      <c r="P1156" s="33"/>
    </row>
    <row r="1157" spans="15:16" x14ac:dyDescent="0.25">
      <c r="O1157" s="33"/>
      <c r="P1157" s="33"/>
    </row>
    <row r="1158" spans="15:16" x14ac:dyDescent="0.25">
      <c r="O1158" s="33"/>
      <c r="P1158" s="33"/>
    </row>
    <row r="1159" spans="15:16" x14ac:dyDescent="0.25">
      <c r="O1159" s="33"/>
      <c r="P1159" s="33"/>
    </row>
    <row r="1160" spans="15:16" x14ac:dyDescent="0.25">
      <c r="O1160" s="33"/>
      <c r="P1160" s="33"/>
    </row>
    <row r="1161" spans="15:16" x14ac:dyDescent="0.25">
      <c r="O1161" s="33"/>
      <c r="P1161" s="33"/>
    </row>
    <row r="1162" spans="15:16" x14ac:dyDescent="0.25">
      <c r="O1162" s="33"/>
      <c r="P1162" s="33"/>
    </row>
    <row r="1163" spans="15:16" x14ac:dyDescent="0.25">
      <c r="O1163" s="33"/>
      <c r="P1163" s="33"/>
    </row>
    <row r="1164" spans="15:16" x14ac:dyDescent="0.25">
      <c r="O1164" s="33"/>
      <c r="P1164" s="33"/>
    </row>
    <row r="1165" spans="15:16" x14ac:dyDescent="0.25">
      <c r="O1165" s="33"/>
      <c r="P1165" s="33"/>
    </row>
    <row r="1166" spans="15:16" x14ac:dyDescent="0.25">
      <c r="O1166" s="33"/>
      <c r="P1166" s="33"/>
    </row>
    <row r="1167" spans="15:16" x14ac:dyDescent="0.25">
      <c r="O1167" s="33"/>
      <c r="P1167" s="33"/>
    </row>
    <row r="1168" spans="15:16" x14ac:dyDescent="0.25">
      <c r="O1168" s="33"/>
      <c r="P1168" s="33"/>
    </row>
    <row r="1169" spans="15:16" x14ac:dyDescent="0.25">
      <c r="O1169" s="33"/>
      <c r="P1169" s="33"/>
    </row>
    <row r="1170" spans="15:16" x14ac:dyDescent="0.25">
      <c r="O1170" s="33"/>
      <c r="P1170" s="33"/>
    </row>
    <row r="1171" spans="15:16" x14ac:dyDescent="0.25">
      <c r="O1171" s="33"/>
      <c r="P1171" s="33"/>
    </row>
    <row r="1172" spans="15:16" x14ac:dyDescent="0.25">
      <c r="O1172" s="33"/>
      <c r="P1172" s="33"/>
    </row>
    <row r="1173" spans="15:16" x14ac:dyDescent="0.25">
      <c r="O1173" s="33"/>
      <c r="P1173" s="33"/>
    </row>
    <row r="1174" spans="15:16" x14ac:dyDescent="0.25">
      <c r="O1174" s="33"/>
      <c r="P1174" s="33"/>
    </row>
    <row r="1175" spans="15:16" x14ac:dyDescent="0.25">
      <c r="O1175" s="33"/>
      <c r="P1175" s="33"/>
    </row>
    <row r="1176" spans="15:16" x14ac:dyDescent="0.25">
      <c r="O1176" s="33"/>
      <c r="P1176" s="33"/>
    </row>
    <row r="1177" spans="15:16" x14ac:dyDescent="0.25">
      <c r="O1177" s="33"/>
      <c r="P1177" s="33"/>
    </row>
    <row r="1178" spans="15:16" x14ac:dyDescent="0.25">
      <c r="O1178" s="33"/>
      <c r="P1178" s="33"/>
    </row>
    <row r="1179" spans="15:16" x14ac:dyDescent="0.25">
      <c r="O1179" s="33"/>
      <c r="P1179" s="33"/>
    </row>
    <row r="1180" spans="15:16" x14ac:dyDescent="0.25">
      <c r="O1180" s="33"/>
      <c r="P1180" s="33"/>
    </row>
    <row r="1181" spans="15:16" x14ac:dyDescent="0.25">
      <c r="O1181" s="33"/>
      <c r="P1181" s="33"/>
    </row>
    <row r="1182" spans="15:16" x14ac:dyDescent="0.25">
      <c r="O1182" s="33"/>
      <c r="P1182" s="33"/>
    </row>
    <row r="1183" spans="15:16" x14ac:dyDescent="0.25">
      <c r="O1183" s="33"/>
      <c r="P1183" s="33"/>
    </row>
    <row r="1184" spans="15:16" x14ac:dyDescent="0.25">
      <c r="O1184" s="33"/>
      <c r="P1184" s="33"/>
    </row>
    <row r="1185" spans="15:16" x14ac:dyDescent="0.25">
      <c r="O1185" s="33"/>
      <c r="P1185" s="33"/>
    </row>
    <row r="1186" spans="15:16" x14ac:dyDescent="0.25">
      <c r="O1186" s="33"/>
      <c r="P1186" s="33"/>
    </row>
    <row r="1187" spans="15:16" x14ac:dyDescent="0.25">
      <c r="O1187" s="33"/>
      <c r="P1187" s="33"/>
    </row>
    <row r="1188" spans="15:16" x14ac:dyDescent="0.25">
      <c r="O1188" s="33"/>
      <c r="P1188" s="33"/>
    </row>
    <row r="1189" spans="15:16" x14ac:dyDescent="0.25">
      <c r="O1189" s="33"/>
      <c r="P1189" s="33"/>
    </row>
    <row r="1190" spans="15:16" x14ac:dyDescent="0.25">
      <c r="O1190" s="33"/>
      <c r="P1190" s="33"/>
    </row>
    <row r="1191" spans="15:16" x14ac:dyDescent="0.25">
      <c r="O1191" s="33"/>
      <c r="P1191" s="33"/>
    </row>
    <row r="1192" spans="15:16" x14ac:dyDescent="0.25">
      <c r="O1192" s="33"/>
      <c r="P1192" s="33"/>
    </row>
    <row r="1193" spans="15:16" x14ac:dyDescent="0.25">
      <c r="O1193" s="33"/>
      <c r="P1193" s="33"/>
    </row>
    <row r="1194" spans="15:16" x14ac:dyDescent="0.25">
      <c r="O1194" s="33"/>
      <c r="P1194" s="33"/>
    </row>
    <row r="1195" spans="15:16" x14ac:dyDescent="0.25">
      <c r="O1195" s="33"/>
      <c r="P1195" s="33"/>
    </row>
    <row r="1196" spans="15:16" x14ac:dyDescent="0.25">
      <c r="O1196" s="33"/>
      <c r="P1196" s="33"/>
    </row>
    <row r="1197" spans="15:16" x14ac:dyDescent="0.25">
      <c r="O1197" s="33"/>
      <c r="P1197" s="33"/>
    </row>
    <row r="1198" spans="15:16" x14ac:dyDescent="0.25">
      <c r="O1198" s="33"/>
      <c r="P1198" s="33"/>
    </row>
    <row r="1199" spans="15:16" x14ac:dyDescent="0.25">
      <c r="O1199" s="33"/>
      <c r="P1199" s="33"/>
    </row>
    <row r="1200" spans="15:16" x14ac:dyDescent="0.25">
      <c r="O1200" s="33"/>
      <c r="P1200" s="33"/>
    </row>
    <row r="1201" spans="15:16" x14ac:dyDescent="0.25">
      <c r="O1201" s="33"/>
      <c r="P1201" s="33"/>
    </row>
    <row r="1202" spans="15:16" x14ac:dyDescent="0.25">
      <c r="O1202" s="33"/>
      <c r="P1202" s="33"/>
    </row>
    <row r="1203" spans="15:16" x14ac:dyDescent="0.25">
      <c r="O1203" s="33"/>
      <c r="P1203" s="33"/>
    </row>
    <row r="1204" spans="15:16" x14ac:dyDescent="0.25">
      <c r="O1204" s="33"/>
      <c r="P1204" s="33"/>
    </row>
    <row r="1205" spans="15:16" x14ac:dyDescent="0.25">
      <c r="O1205" s="33"/>
      <c r="P1205" s="33"/>
    </row>
    <row r="1206" spans="15:16" x14ac:dyDescent="0.25">
      <c r="O1206" s="33"/>
      <c r="P1206" s="33"/>
    </row>
    <row r="1207" spans="15:16" x14ac:dyDescent="0.25">
      <c r="O1207" s="33"/>
      <c r="P1207" s="33"/>
    </row>
    <row r="1208" spans="15:16" x14ac:dyDescent="0.25">
      <c r="O1208" s="33"/>
      <c r="P1208" s="33"/>
    </row>
    <row r="1209" spans="15:16" x14ac:dyDescent="0.25">
      <c r="O1209" s="33"/>
      <c r="P1209" s="33"/>
    </row>
    <row r="1210" spans="15:16" x14ac:dyDescent="0.25">
      <c r="O1210" s="33"/>
      <c r="P1210" s="33"/>
    </row>
    <row r="1211" spans="15:16" x14ac:dyDescent="0.25">
      <c r="O1211" s="33"/>
      <c r="P1211" s="33"/>
    </row>
    <row r="1212" spans="15:16" x14ac:dyDescent="0.25">
      <c r="O1212" s="33"/>
      <c r="P1212" s="33"/>
    </row>
    <row r="1213" spans="15:16" x14ac:dyDescent="0.25">
      <c r="O1213" s="33"/>
      <c r="P1213" s="33"/>
    </row>
    <row r="1214" spans="15:16" x14ac:dyDescent="0.25">
      <c r="O1214" s="33"/>
      <c r="P1214" s="33"/>
    </row>
    <row r="1215" spans="15:16" x14ac:dyDescent="0.25">
      <c r="O1215" s="33"/>
      <c r="P1215" s="33"/>
    </row>
    <row r="1216" spans="15:16" x14ac:dyDescent="0.25">
      <c r="O1216" s="33"/>
      <c r="P1216" s="33"/>
    </row>
    <row r="1217" spans="15:16" x14ac:dyDescent="0.25">
      <c r="O1217" s="33"/>
      <c r="P1217" s="33"/>
    </row>
    <row r="1218" spans="15:16" x14ac:dyDescent="0.25">
      <c r="O1218" s="33"/>
      <c r="P1218" s="33"/>
    </row>
    <row r="1219" spans="15:16" x14ac:dyDescent="0.25">
      <c r="O1219" s="33"/>
      <c r="P1219" s="33"/>
    </row>
    <row r="1220" spans="15:16" x14ac:dyDescent="0.25">
      <c r="O1220" s="33"/>
      <c r="P1220" s="33"/>
    </row>
    <row r="1221" spans="15:16" x14ac:dyDescent="0.25">
      <c r="O1221" s="33"/>
      <c r="P1221" s="33"/>
    </row>
    <row r="1222" spans="15:16" x14ac:dyDescent="0.25">
      <c r="O1222" s="33"/>
      <c r="P1222" s="33"/>
    </row>
    <row r="1223" spans="15:16" x14ac:dyDescent="0.25">
      <c r="O1223" s="33"/>
      <c r="P1223" s="33"/>
    </row>
    <row r="1224" spans="15:16" x14ac:dyDescent="0.25">
      <c r="O1224" s="33"/>
      <c r="P1224" s="33"/>
    </row>
    <row r="1225" spans="15:16" x14ac:dyDescent="0.25">
      <c r="O1225" s="33"/>
      <c r="P1225" s="33"/>
    </row>
    <row r="1226" spans="15:16" x14ac:dyDescent="0.25">
      <c r="O1226" s="33"/>
      <c r="P1226" s="33"/>
    </row>
    <row r="1227" spans="15:16" x14ac:dyDescent="0.25">
      <c r="O1227" s="33"/>
      <c r="P1227" s="33"/>
    </row>
    <row r="1228" spans="15:16" x14ac:dyDescent="0.25">
      <c r="O1228" s="33"/>
      <c r="P1228" s="33"/>
    </row>
    <row r="1229" spans="15:16" x14ac:dyDescent="0.25">
      <c r="O1229" s="33"/>
      <c r="P1229" s="33"/>
    </row>
    <row r="1230" spans="15:16" x14ac:dyDescent="0.25">
      <c r="O1230" s="33"/>
      <c r="P1230" s="33"/>
    </row>
    <row r="1231" spans="15:16" x14ac:dyDescent="0.25">
      <c r="O1231" s="33"/>
      <c r="P1231" s="33"/>
    </row>
    <row r="1232" spans="15:16" x14ac:dyDescent="0.25">
      <c r="O1232" s="33"/>
      <c r="P1232" s="33"/>
    </row>
    <row r="1233" spans="15:16" x14ac:dyDescent="0.25">
      <c r="O1233" s="33"/>
      <c r="P1233" s="33"/>
    </row>
    <row r="1234" spans="15:16" x14ac:dyDescent="0.25">
      <c r="O1234" s="33"/>
      <c r="P1234" s="33"/>
    </row>
    <row r="1235" spans="15:16" x14ac:dyDescent="0.25">
      <c r="O1235" s="33"/>
      <c r="P1235" s="33"/>
    </row>
    <row r="1236" spans="15:16" x14ac:dyDescent="0.25">
      <c r="O1236" s="33"/>
      <c r="P1236" s="33"/>
    </row>
    <row r="1237" spans="15:16" x14ac:dyDescent="0.25">
      <c r="O1237" s="33"/>
      <c r="P1237" s="33"/>
    </row>
    <row r="1238" spans="15:16" x14ac:dyDescent="0.25">
      <c r="O1238" s="33"/>
      <c r="P1238" s="33"/>
    </row>
    <row r="1239" spans="15:16" x14ac:dyDescent="0.25">
      <c r="O1239" s="33"/>
      <c r="P1239" s="33"/>
    </row>
    <row r="1240" spans="15:16" x14ac:dyDescent="0.25">
      <c r="O1240" s="33"/>
      <c r="P1240" s="33"/>
    </row>
    <row r="1241" spans="15:16" x14ac:dyDescent="0.25">
      <c r="O1241" s="33"/>
      <c r="P1241" s="33"/>
    </row>
    <row r="1242" spans="15:16" x14ac:dyDescent="0.25">
      <c r="O1242" s="33"/>
      <c r="P1242" s="33"/>
    </row>
    <row r="1243" spans="15:16" x14ac:dyDescent="0.25">
      <c r="O1243" s="33"/>
      <c r="P1243" s="33"/>
    </row>
    <row r="1244" spans="15:16" x14ac:dyDescent="0.25">
      <c r="O1244" s="33"/>
      <c r="P1244" s="33"/>
    </row>
    <row r="1245" spans="15:16" x14ac:dyDescent="0.25">
      <c r="O1245" s="33"/>
      <c r="P1245" s="33"/>
    </row>
    <row r="1246" spans="15:16" x14ac:dyDescent="0.25">
      <c r="O1246" s="33"/>
      <c r="P1246" s="33"/>
    </row>
    <row r="1247" spans="15:16" x14ac:dyDescent="0.25">
      <c r="O1247" s="33"/>
      <c r="P1247" s="33"/>
    </row>
    <row r="1248" spans="15:16" x14ac:dyDescent="0.25">
      <c r="O1248" s="33"/>
      <c r="P1248" s="33"/>
    </row>
    <row r="1249" spans="15:16" x14ac:dyDescent="0.25">
      <c r="O1249" s="33"/>
      <c r="P1249" s="33"/>
    </row>
    <row r="1250" spans="15:16" x14ac:dyDescent="0.25">
      <c r="O1250" s="33"/>
      <c r="P1250" s="33"/>
    </row>
    <row r="1251" spans="15:16" x14ac:dyDescent="0.25">
      <c r="O1251" s="33"/>
      <c r="P1251" s="33"/>
    </row>
    <row r="1252" spans="15:16" x14ac:dyDescent="0.25">
      <c r="O1252" s="33"/>
      <c r="P1252" s="33"/>
    </row>
    <row r="1253" spans="15:16" x14ac:dyDescent="0.25">
      <c r="O1253" s="33"/>
      <c r="P1253" s="33"/>
    </row>
    <row r="1254" spans="15:16" x14ac:dyDescent="0.25">
      <c r="O1254" s="33"/>
      <c r="P1254" s="33"/>
    </row>
    <row r="1255" spans="15:16" x14ac:dyDescent="0.25">
      <c r="O1255" s="33"/>
      <c r="P1255" s="33"/>
    </row>
    <row r="1256" spans="15:16" x14ac:dyDescent="0.25">
      <c r="O1256" s="33"/>
      <c r="P1256" s="33"/>
    </row>
    <row r="1257" spans="15:16" x14ac:dyDescent="0.25">
      <c r="O1257" s="33"/>
      <c r="P1257" s="33"/>
    </row>
    <row r="1258" spans="15:16" x14ac:dyDescent="0.25">
      <c r="O1258" s="33"/>
      <c r="P1258" s="33"/>
    </row>
    <row r="1259" spans="15:16" x14ac:dyDescent="0.25">
      <c r="O1259" s="33"/>
      <c r="P1259" s="33"/>
    </row>
    <row r="1260" spans="15:16" x14ac:dyDescent="0.25">
      <c r="O1260" s="33"/>
      <c r="P1260" s="33"/>
    </row>
    <row r="1261" spans="15:16" x14ac:dyDescent="0.25">
      <c r="O1261" s="33"/>
      <c r="P1261" s="33"/>
    </row>
    <row r="1262" spans="15:16" x14ac:dyDescent="0.25">
      <c r="O1262" s="33"/>
      <c r="P1262" s="33"/>
    </row>
    <row r="1263" spans="15:16" x14ac:dyDescent="0.25">
      <c r="O1263" s="33"/>
      <c r="P1263" s="33"/>
    </row>
    <row r="1264" spans="15:16" x14ac:dyDescent="0.25">
      <c r="O1264" s="33"/>
      <c r="P1264" s="33"/>
    </row>
    <row r="1265" spans="15:16" x14ac:dyDescent="0.25">
      <c r="O1265" s="33"/>
      <c r="P1265" s="33"/>
    </row>
    <row r="1266" spans="15:16" x14ac:dyDescent="0.25">
      <c r="O1266" s="33"/>
      <c r="P1266" s="33"/>
    </row>
    <row r="1267" spans="15:16" x14ac:dyDescent="0.25">
      <c r="O1267" s="33"/>
      <c r="P1267" s="33"/>
    </row>
    <row r="1268" spans="15:16" x14ac:dyDescent="0.25">
      <c r="O1268" s="33"/>
      <c r="P1268" s="33"/>
    </row>
    <row r="1269" spans="15:16" x14ac:dyDescent="0.25">
      <c r="O1269" s="33"/>
      <c r="P1269" s="33"/>
    </row>
    <row r="1270" spans="15:16" x14ac:dyDescent="0.25">
      <c r="O1270" s="33"/>
      <c r="P1270" s="33"/>
    </row>
    <row r="1271" spans="15:16" x14ac:dyDescent="0.25">
      <c r="O1271" s="33"/>
      <c r="P1271" s="33"/>
    </row>
    <row r="1272" spans="15:16" x14ac:dyDescent="0.25">
      <c r="O1272" s="33"/>
      <c r="P1272" s="33"/>
    </row>
    <row r="1273" spans="15:16" x14ac:dyDescent="0.25">
      <c r="O1273" s="33"/>
      <c r="P1273" s="33"/>
    </row>
    <row r="1274" spans="15:16" x14ac:dyDescent="0.25">
      <c r="O1274" s="33"/>
      <c r="P1274" s="33"/>
    </row>
    <row r="1275" spans="15:16" x14ac:dyDescent="0.25">
      <c r="O1275" s="33"/>
      <c r="P1275" s="33"/>
    </row>
    <row r="1276" spans="15:16" x14ac:dyDescent="0.25">
      <c r="O1276" s="33"/>
      <c r="P1276" s="33"/>
    </row>
    <row r="1277" spans="15:16" x14ac:dyDescent="0.25">
      <c r="O1277" s="33"/>
      <c r="P1277" s="33"/>
    </row>
    <row r="1278" spans="15:16" x14ac:dyDescent="0.25">
      <c r="O1278" s="33"/>
      <c r="P1278" s="33"/>
    </row>
    <row r="1279" spans="15:16" x14ac:dyDescent="0.25">
      <c r="O1279" s="33"/>
      <c r="P1279" s="33"/>
    </row>
    <row r="1280" spans="15:16" x14ac:dyDescent="0.25">
      <c r="O1280" s="33"/>
      <c r="P1280" s="33"/>
    </row>
    <row r="1281" spans="15:16" x14ac:dyDescent="0.25">
      <c r="O1281" s="33"/>
      <c r="P1281" s="33"/>
    </row>
    <row r="1282" spans="15:16" x14ac:dyDescent="0.25">
      <c r="O1282" s="33"/>
      <c r="P1282" s="33"/>
    </row>
    <row r="1283" spans="15:16" x14ac:dyDescent="0.25">
      <c r="O1283" s="33"/>
      <c r="P1283" s="33"/>
    </row>
    <row r="1284" spans="15:16" x14ac:dyDescent="0.25">
      <c r="O1284" s="33"/>
      <c r="P1284" s="33"/>
    </row>
    <row r="1285" spans="15:16" x14ac:dyDescent="0.25">
      <c r="O1285" s="33"/>
      <c r="P1285" s="33"/>
    </row>
    <row r="1286" spans="15:16" x14ac:dyDescent="0.25">
      <c r="O1286" s="33"/>
      <c r="P1286" s="33"/>
    </row>
    <row r="1287" spans="15:16" x14ac:dyDescent="0.25">
      <c r="O1287" s="33"/>
      <c r="P1287" s="33"/>
    </row>
    <row r="1288" spans="15:16" x14ac:dyDescent="0.25">
      <c r="O1288" s="33"/>
      <c r="P1288" s="33"/>
    </row>
    <row r="1289" spans="15:16" x14ac:dyDescent="0.25">
      <c r="O1289" s="33"/>
      <c r="P1289" s="33"/>
    </row>
    <row r="1290" spans="15:16" x14ac:dyDescent="0.25">
      <c r="O1290" s="33"/>
      <c r="P1290" s="33"/>
    </row>
    <row r="1291" spans="15:16" x14ac:dyDescent="0.25">
      <c r="O1291" s="33"/>
      <c r="P1291" s="33"/>
    </row>
    <row r="1292" spans="15:16" x14ac:dyDescent="0.25">
      <c r="O1292" s="33"/>
      <c r="P1292" s="33"/>
    </row>
    <row r="1293" spans="15:16" x14ac:dyDescent="0.25">
      <c r="O1293" s="33"/>
      <c r="P1293" s="33"/>
    </row>
    <row r="1294" spans="15:16" x14ac:dyDescent="0.25">
      <c r="O1294" s="33"/>
      <c r="P1294" s="33"/>
    </row>
    <row r="1295" spans="15:16" x14ac:dyDescent="0.25">
      <c r="O1295" s="33"/>
      <c r="P1295" s="33"/>
    </row>
    <row r="1296" spans="15:16" x14ac:dyDescent="0.25">
      <c r="O1296" s="33"/>
      <c r="P1296" s="33"/>
    </row>
    <row r="1297" spans="15:16" x14ac:dyDescent="0.25">
      <c r="O1297" s="33"/>
      <c r="P1297" s="33"/>
    </row>
    <row r="1298" spans="15:16" x14ac:dyDescent="0.25">
      <c r="O1298" s="33"/>
      <c r="P1298" s="33"/>
    </row>
    <row r="1299" spans="15:16" x14ac:dyDescent="0.25">
      <c r="O1299" s="33"/>
      <c r="P1299" s="33"/>
    </row>
    <row r="1300" spans="15:16" x14ac:dyDescent="0.25">
      <c r="O1300" s="33"/>
      <c r="P1300" s="33"/>
    </row>
    <row r="1301" spans="15:16" x14ac:dyDescent="0.25">
      <c r="O1301" s="33"/>
      <c r="P1301" s="33"/>
    </row>
    <row r="1302" spans="15:16" x14ac:dyDescent="0.25">
      <c r="O1302" s="33"/>
      <c r="P1302" s="33"/>
    </row>
    <row r="1303" spans="15:16" x14ac:dyDescent="0.25">
      <c r="O1303" s="33"/>
      <c r="P1303" s="33"/>
    </row>
    <row r="1304" spans="15:16" x14ac:dyDescent="0.25">
      <c r="O1304" s="33"/>
      <c r="P1304" s="33"/>
    </row>
    <row r="1305" spans="15:16" x14ac:dyDescent="0.25">
      <c r="O1305" s="33"/>
      <c r="P1305" s="33"/>
    </row>
    <row r="1306" spans="15:16" x14ac:dyDescent="0.25">
      <c r="O1306" s="33"/>
      <c r="P1306" s="33"/>
    </row>
    <row r="1307" spans="15:16" x14ac:dyDescent="0.25">
      <c r="O1307" s="33"/>
      <c r="P1307" s="33"/>
    </row>
    <row r="1308" spans="15:16" x14ac:dyDescent="0.25">
      <c r="O1308" s="33"/>
      <c r="P1308" s="33"/>
    </row>
    <row r="1309" spans="15:16" x14ac:dyDescent="0.25">
      <c r="O1309" s="33"/>
      <c r="P1309" s="33"/>
    </row>
    <row r="1310" spans="15:16" x14ac:dyDescent="0.25">
      <c r="O1310" s="33"/>
      <c r="P1310" s="33"/>
    </row>
    <row r="1311" spans="15:16" x14ac:dyDescent="0.25">
      <c r="O1311" s="33"/>
      <c r="P1311" s="33"/>
    </row>
    <row r="1312" spans="15:16" x14ac:dyDescent="0.25">
      <c r="O1312" s="33"/>
      <c r="P1312" s="33"/>
    </row>
    <row r="1313" spans="15:16" x14ac:dyDescent="0.25">
      <c r="O1313" s="33"/>
      <c r="P1313" s="33"/>
    </row>
    <row r="1314" spans="15:16" x14ac:dyDescent="0.25">
      <c r="O1314" s="33"/>
      <c r="P1314" s="33"/>
    </row>
    <row r="1315" spans="15:16" x14ac:dyDescent="0.25">
      <c r="O1315" s="33"/>
      <c r="P1315" s="33"/>
    </row>
    <row r="1316" spans="15:16" x14ac:dyDescent="0.25">
      <c r="O1316" s="33"/>
      <c r="P1316" s="33"/>
    </row>
    <row r="1317" spans="15:16" x14ac:dyDescent="0.25">
      <c r="O1317" s="33"/>
      <c r="P1317" s="33"/>
    </row>
    <row r="1318" spans="15:16" x14ac:dyDescent="0.25">
      <c r="O1318" s="33"/>
      <c r="P1318" s="33"/>
    </row>
    <row r="1319" spans="15:16" x14ac:dyDescent="0.25">
      <c r="O1319" s="33"/>
      <c r="P1319" s="33"/>
    </row>
    <row r="1320" spans="15:16" x14ac:dyDescent="0.25">
      <c r="O1320" s="33"/>
      <c r="P1320" s="33"/>
    </row>
    <row r="1321" spans="15:16" x14ac:dyDescent="0.25">
      <c r="O1321" s="33"/>
      <c r="P1321" s="33"/>
    </row>
    <row r="1322" spans="15:16" x14ac:dyDescent="0.25">
      <c r="O1322" s="33"/>
      <c r="P1322" s="33"/>
    </row>
    <row r="1323" spans="15:16" x14ac:dyDescent="0.25">
      <c r="O1323" s="33"/>
      <c r="P1323" s="33"/>
    </row>
    <row r="1324" spans="15:16" x14ac:dyDescent="0.25">
      <c r="O1324" s="33"/>
      <c r="P1324" s="33"/>
    </row>
    <row r="1325" spans="15:16" x14ac:dyDescent="0.25">
      <c r="O1325" s="33"/>
      <c r="P1325" s="33"/>
    </row>
    <row r="1326" spans="15:16" x14ac:dyDescent="0.25">
      <c r="O1326" s="33"/>
      <c r="P1326" s="33"/>
    </row>
    <row r="1327" spans="15:16" x14ac:dyDescent="0.25">
      <c r="O1327" s="33"/>
      <c r="P1327" s="33"/>
    </row>
    <row r="1328" spans="15:16" x14ac:dyDescent="0.25">
      <c r="O1328" s="33"/>
      <c r="P1328" s="33"/>
    </row>
    <row r="1329" spans="15:16" x14ac:dyDescent="0.25">
      <c r="O1329" s="33"/>
      <c r="P1329" s="33"/>
    </row>
    <row r="1330" spans="15:16" x14ac:dyDescent="0.25">
      <c r="O1330" s="33"/>
      <c r="P1330" s="33"/>
    </row>
    <row r="1331" spans="15:16" x14ac:dyDescent="0.25">
      <c r="O1331" s="33"/>
      <c r="P1331" s="33"/>
    </row>
    <row r="1332" spans="15:16" x14ac:dyDescent="0.25">
      <c r="O1332" s="33"/>
      <c r="P1332" s="33"/>
    </row>
    <row r="1333" spans="15:16" x14ac:dyDescent="0.25">
      <c r="O1333" s="33"/>
      <c r="P1333" s="33"/>
    </row>
    <row r="1334" spans="15:16" x14ac:dyDescent="0.25">
      <c r="O1334" s="33"/>
      <c r="P1334" s="33"/>
    </row>
    <row r="1335" spans="15:16" x14ac:dyDescent="0.25">
      <c r="O1335" s="33"/>
      <c r="P1335" s="33"/>
    </row>
    <row r="1336" spans="15:16" x14ac:dyDescent="0.25">
      <c r="O1336" s="33"/>
      <c r="P1336" s="33"/>
    </row>
    <row r="1337" spans="15:16" x14ac:dyDescent="0.25">
      <c r="O1337" s="33"/>
      <c r="P1337" s="33"/>
    </row>
    <row r="1338" spans="15:16" x14ac:dyDescent="0.25">
      <c r="O1338" s="33"/>
      <c r="P1338" s="33"/>
    </row>
    <row r="1339" spans="15:16" x14ac:dyDescent="0.25">
      <c r="O1339" s="33"/>
      <c r="P1339" s="33"/>
    </row>
    <row r="1340" spans="15:16" x14ac:dyDescent="0.25">
      <c r="O1340" s="33"/>
      <c r="P1340" s="33"/>
    </row>
    <row r="1341" spans="15:16" x14ac:dyDescent="0.25">
      <c r="O1341" s="33"/>
      <c r="P1341" s="33"/>
    </row>
    <row r="1342" spans="15:16" x14ac:dyDescent="0.25">
      <c r="O1342" s="33"/>
      <c r="P1342" s="33"/>
    </row>
    <row r="1343" spans="15:16" x14ac:dyDescent="0.25">
      <c r="O1343" s="33"/>
      <c r="P1343" s="33"/>
    </row>
    <row r="1344" spans="15:16" x14ac:dyDescent="0.25">
      <c r="O1344" s="33"/>
      <c r="P1344" s="33"/>
    </row>
    <row r="1345" spans="15:16" x14ac:dyDescent="0.25">
      <c r="O1345" s="33"/>
      <c r="P1345" s="33"/>
    </row>
    <row r="1346" spans="15:16" x14ac:dyDescent="0.25">
      <c r="O1346" s="33"/>
      <c r="P1346" s="33"/>
    </row>
    <row r="1347" spans="15:16" x14ac:dyDescent="0.25">
      <c r="O1347" s="33"/>
      <c r="P1347" s="33"/>
    </row>
    <row r="1348" spans="15:16" x14ac:dyDescent="0.25">
      <c r="O1348" s="33"/>
      <c r="P1348" s="33"/>
    </row>
    <row r="1349" spans="15:16" x14ac:dyDescent="0.25">
      <c r="O1349" s="33"/>
      <c r="P1349" s="33"/>
    </row>
    <row r="1350" spans="15:16" x14ac:dyDescent="0.25">
      <c r="O1350" s="33"/>
      <c r="P1350" s="33"/>
    </row>
    <row r="1351" spans="15:16" x14ac:dyDescent="0.25">
      <c r="O1351" s="33"/>
      <c r="P1351" s="33"/>
    </row>
    <row r="1352" spans="15:16" x14ac:dyDescent="0.25">
      <c r="O1352" s="33"/>
      <c r="P1352" s="33"/>
    </row>
    <row r="1353" spans="15:16" x14ac:dyDescent="0.25">
      <c r="O1353" s="33"/>
      <c r="P1353" s="33"/>
    </row>
    <row r="1354" spans="15:16" x14ac:dyDescent="0.25">
      <c r="O1354" s="33"/>
      <c r="P1354" s="33"/>
    </row>
    <row r="1355" spans="15:16" x14ac:dyDescent="0.25">
      <c r="O1355" s="33"/>
      <c r="P1355" s="33"/>
    </row>
    <row r="1356" spans="15:16" x14ac:dyDescent="0.25">
      <c r="O1356" s="33"/>
      <c r="P1356" s="33"/>
    </row>
    <row r="1357" spans="15:16" x14ac:dyDescent="0.25">
      <c r="O1357" s="33"/>
      <c r="P1357" s="33"/>
    </row>
    <row r="1358" spans="15:16" x14ac:dyDescent="0.25">
      <c r="O1358" s="33"/>
      <c r="P1358" s="33"/>
    </row>
    <row r="1359" spans="15:16" x14ac:dyDescent="0.25">
      <c r="O1359" s="33"/>
      <c r="P1359" s="33"/>
    </row>
    <row r="1360" spans="15:16" x14ac:dyDescent="0.25">
      <c r="O1360" s="33"/>
      <c r="P1360" s="33"/>
    </row>
    <row r="1361" spans="15:16" x14ac:dyDescent="0.25">
      <c r="O1361" s="33"/>
      <c r="P1361" s="33"/>
    </row>
    <row r="1362" spans="15:16" x14ac:dyDescent="0.25">
      <c r="O1362" s="33"/>
      <c r="P1362" s="33"/>
    </row>
    <row r="1363" spans="15:16" x14ac:dyDescent="0.25">
      <c r="O1363" s="33"/>
      <c r="P1363" s="33"/>
    </row>
    <row r="1364" spans="15:16" x14ac:dyDescent="0.25">
      <c r="O1364" s="33"/>
      <c r="P1364" s="33"/>
    </row>
    <row r="1365" spans="15:16" x14ac:dyDescent="0.25">
      <c r="O1365" s="33"/>
      <c r="P1365" s="33"/>
    </row>
    <row r="1366" spans="15:16" x14ac:dyDescent="0.25">
      <c r="O1366" s="33"/>
      <c r="P1366" s="33"/>
    </row>
    <row r="1367" spans="15:16" x14ac:dyDescent="0.25">
      <c r="O1367" s="33"/>
      <c r="P1367" s="33"/>
    </row>
    <row r="1368" spans="15:16" x14ac:dyDescent="0.25">
      <c r="O1368" s="33"/>
      <c r="P1368" s="33"/>
    </row>
    <row r="1369" spans="15:16" x14ac:dyDescent="0.25">
      <c r="O1369" s="33"/>
      <c r="P1369" s="33"/>
    </row>
    <row r="1370" spans="15:16" x14ac:dyDescent="0.25">
      <c r="O1370" s="33"/>
      <c r="P1370" s="33"/>
    </row>
    <row r="1371" spans="15:16" x14ac:dyDescent="0.25">
      <c r="O1371" s="33"/>
      <c r="P1371" s="33"/>
    </row>
    <row r="1372" spans="15:16" x14ac:dyDescent="0.25">
      <c r="O1372" s="33"/>
      <c r="P1372" s="33"/>
    </row>
    <row r="1373" spans="15:16" x14ac:dyDescent="0.25">
      <c r="O1373" s="33"/>
      <c r="P1373" s="33"/>
    </row>
    <row r="1374" spans="15:16" x14ac:dyDescent="0.25">
      <c r="O1374" s="33"/>
      <c r="P1374" s="33"/>
    </row>
    <row r="1375" spans="15:16" x14ac:dyDescent="0.25">
      <c r="O1375" s="33"/>
      <c r="P1375" s="33"/>
    </row>
    <row r="1376" spans="15:16" x14ac:dyDescent="0.25">
      <c r="O1376" s="33"/>
      <c r="P1376" s="33"/>
    </row>
    <row r="1377" spans="15:16" x14ac:dyDescent="0.25">
      <c r="O1377" s="33"/>
      <c r="P1377" s="33"/>
    </row>
    <row r="1378" spans="15:16" x14ac:dyDescent="0.25">
      <c r="O1378" s="33"/>
      <c r="P1378" s="33"/>
    </row>
    <row r="1379" spans="15:16" x14ac:dyDescent="0.25">
      <c r="O1379" s="33"/>
      <c r="P1379" s="33"/>
    </row>
    <row r="1380" spans="15:16" x14ac:dyDescent="0.25">
      <c r="O1380" s="33"/>
      <c r="P1380" s="33"/>
    </row>
    <row r="1381" spans="15:16" x14ac:dyDescent="0.25">
      <c r="O1381" s="33"/>
      <c r="P1381" s="33"/>
    </row>
    <row r="1382" spans="15:16" x14ac:dyDescent="0.25">
      <c r="O1382" s="33"/>
      <c r="P1382" s="33"/>
    </row>
    <row r="1383" spans="15:16" x14ac:dyDescent="0.25">
      <c r="O1383" s="33"/>
      <c r="P1383" s="33"/>
    </row>
    <row r="1384" spans="15:16" x14ac:dyDescent="0.25">
      <c r="O1384" s="33"/>
      <c r="P1384" s="33"/>
    </row>
    <row r="1385" spans="15:16" x14ac:dyDescent="0.25">
      <c r="O1385" s="33"/>
      <c r="P1385" s="33"/>
    </row>
    <row r="1386" spans="15:16" x14ac:dyDescent="0.25">
      <c r="O1386" s="33"/>
      <c r="P1386" s="33"/>
    </row>
    <row r="1387" spans="15:16" x14ac:dyDescent="0.25">
      <c r="O1387" s="33"/>
      <c r="P1387" s="33"/>
    </row>
    <row r="1388" spans="15:16" x14ac:dyDescent="0.25">
      <c r="O1388" s="33"/>
      <c r="P1388" s="33"/>
    </row>
    <row r="1389" spans="15:16" x14ac:dyDescent="0.25">
      <c r="O1389" s="33"/>
      <c r="P1389" s="33"/>
    </row>
    <row r="1390" spans="15:16" x14ac:dyDescent="0.25">
      <c r="O1390" s="33"/>
      <c r="P1390" s="33"/>
    </row>
    <row r="1391" spans="15:16" x14ac:dyDescent="0.25">
      <c r="O1391" s="33"/>
      <c r="P1391" s="33"/>
    </row>
    <row r="1392" spans="15:16" x14ac:dyDescent="0.25">
      <c r="O1392" s="33"/>
      <c r="P1392" s="33"/>
    </row>
    <row r="1393" spans="15:16" x14ac:dyDescent="0.25">
      <c r="O1393" s="33"/>
      <c r="P1393" s="33"/>
    </row>
    <row r="1394" spans="15:16" x14ac:dyDescent="0.25">
      <c r="O1394" s="33"/>
      <c r="P1394" s="33"/>
    </row>
    <row r="1395" spans="15:16" x14ac:dyDescent="0.25">
      <c r="O1395" s="33"/>
      <c r="P1395" s="33"/>
    </row>
    <row r="1396" spans="15:16" x14ac:dyDescent="0.25">
      <c r="O1396" s="33"/>
      <c r="P1396" s="33"/>
    </row>
    <row r="1397" spans="15:16" x14ac:dyDescent="0.25">
      <c r="O1397" s="33"/>
      <c r="P1397" s="33"/>
    </row>
    <row r="1398" spans="15:16" x14ac:dyDescent="0.25">
      <c r="O1398" s="33"/>
      <c r="P1398" s="33"/>
    </row>
  </sheetData>
  <mergeCells count="48">
    <mergeCell ref="D94:L94"/>
    <mergeCell ref="B100:L101"/>
    <mergeCell ref="D81:L85"/>
    <mergeCell ref="D86:L86"/>
    <mergeCell ref="D87:L87"/>
    <mergeCell ref="D88:L89"/>
    <mergeCell ref="D90:L92"/>
    <mergeCell ref="D93:L93"/>
    <mergeCell ref="D67:L71"/>
    <mergeCell ref="D72:L72"/>
    <mergeCell ref="D73:L73"/>
    <mergeCell ref="D78:L78"/>
    <mergeCell ref="D79:L79"/>
    <mergeCell ref="D80:L80"/>
    <mergeCell ref="D52:L52"/>
    <mergeCell ref="D53:L57"/>
    <mergeCell ref="D58:L58"/>
    <mergeCell ref="D59:L59"/>
    <mergeCell ref="D65:L65"/>
    <mergeCell ref="D66:L66"/>
    <mergeCell ref="D37:L37"/>
    <mergeCell ref="D38:L38"/>
    <mergeCell ref="D39:L43"/>
    <mergeCell ref="D44:L44"/>
    <mergeCell ref="D45:L45"/>
    <mergeCell ref="D51:L51"/>
    <mergeCell ref="D17:L17"/>
    <mergeCell ref="D23:L23"/>
    <mergeCell ref="D24:L24"/>
    <mergeCell ref="D25:L29"/>
    <mergeCell ref="D30:L30"/>
    <mergeCell ref="D31:L31"/>
    <mergeCell ref="B7:C7"/>
    <mergeCell ref="B8:C8"/>
    <mergeCell ref="B9:L9"/>
    <mergeCell ref="B10:C10"/>
    <mergeCell ref="D11:L15"/>
    <mergeCell ref="D16:L16"/>
    <mergeCell ref="B2:L2"/>
    <mergeCell ref="B3:L3"/>
    <mergeCell ref="B4:L4"/>
    <mergeCell ref="B5:L5"/>
    <mergeCell ref="B6:C6"/>
    <mergeCell ref="D6:D7"/>
    <mergeCell ref="E6:F6"/>
    <mergeCell ref="G6:H6"/>
    <mergeCell ref="I6:J6"/>
    <mergeCell ref="K6:L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8768B-75F4-4333-8323-72FB69F2208C}">
  <sheetPr>
    <tabColor rgb="FF7030A0"/>
  </sheetPr>
  <dimension ref="A1:R1386"/>
  <sheetViews>
    <sheetView workbookViewId="0">
      <selection activeCell="K22" sqref="K22"/>
    </sheetView>
  </sheetViews>
  <sheetFormatPr defaultRowHeight="15" x14ac:dyDescent="0.25"/>
  <cols>
    <col min="1" max="1" width="9.140625" style="2"/>
    <col min="2" max="9" width="18.85546875" style="33" customWidth="1"/>
    <col min="10" max="12" width="18.85546875" style="45" customWidth="1"/>
    <col min="13" max="14" width="5.85546875" style="2" customWidth="1"/>
    <col min="15" max="15" width="21.85546875" style="2" customWidth="1"/>
    <col min="16" max="18" width="9.140625" style="2"/>
  </cols>
  <sheetData>
    <row r="1" spans="2:16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6" ht="23.25" x14ac:dyDescent="0.25">
      <c r="B2" s="399" t="s">
        <v>0</v>
      </c>
      <c r="C2" s="400"/>
      <c r="D2" s="400"/>
      <c r="E2" s="400"/>
      <c r="F2" s="400"/>
      <c r="G2" s="400"/>
      <c r="H2" s="400"/>
      <c r="I2" s="400"/>
      <c r="J2" s="400"/>
      <c r="K2" s="400"/>
      <c r="L2" s="401"/>
    </row>
    <row r="3" spans="2:16" ht="20.25" x14ac:dyDescent="0.25">
      <c r="B3" s="402" t="s">
        <v>1</v>
      </c>
      <c r="C3" s="403"/>
      <c r="D3" s="403"/>
      <c r="E3" s="403"/>
      <c r="F3" s="403"/>
      <c r="G3" s="403"/>
      <c r="H3" s="403"/>
      <c r="I3" s="403"/>
      <c r="J3" s="403"/>
      <c r="K3" s="403"/>
      <c r="L3" s="404"/>
    </row>
    <row r="4" spans="2:16" ht="19.5" thickBot="1" x14ac:dyDescent="0.3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2:16" ht="24" thickBot="1" x14ac:dyDescent="0.3">
      <c r="B5" s="167" t="s">
        <v>190</v>
      </c>
      <c r="C5" s="168"/>
      <c r="D5" s="115"/>
      <c r="E5" s="115"/>
      <c r="F5" s="115"/>
      <c r="G5" s="115"/>
      <c r="H5" s="115"/>
      <c r="I5" s="115"/>
      <c r="J5" s="115"/>
      <c r="K5" s="115"/>
      <c r="L5" s="116"/>
    </row>
    <row r="6" spans="2:16" x14ac:dyDescent="0.25">
      <c r="B6" s="117" t="s">
        <v>113</v>
      </c>
      <c r="C6" s="272"/>
      <c r="D6" s="384" t="s">
        <v>181</v>
      </c>
      <c r="E6" s="385" t="s">
        <v>182</v>
      </c>
      <c r="F6" s="385"/>
      <c r="G6" s="275" t="s">
        <v>183</v>
      </c>
      <c r="H6" s="275"/>
      <c r="I6" s="386" t="s">
        <v>184</v>
      </c>
      <c r="J6" s="386"/>
      <c r="K6" s="276" t="s">
        <v>151</v>
      </c>
      <c r="L6" s="278"/>
    </row>
    <row r="7" spans="2:16" ht="48" x14ac:dyDescent="0.25">
      <c r="B7" s="119" t="s">
        <v>4</v>
      </c>
      <c r="C7" s="279"/>
      <c r="D7" s="387"/>
      <c r="E7" s="378" t="s">
        <v>152</v>
      </c>
      <c r="F7" s="203" t="s">
        <v>153</v>
      </c>
      <c r="G7" s="205" t="s">
        <v>154</v>
      </c>
      <c r="H7" s="66" t="s">
        <v>155</v>
      </c>
      <c r="I7" s="382" t="s">
        <v>156</v>
      </c>
      <c r="J7" s="380" t="s">
        <v>157</v>
      </c>
      <c r="K7" s="283"/>
      <c r="L7" s="285"/>
    </row>
    <row r="8" spans="2:16" ht="36.75" thickBot="1" x14ac:dyDescent="0.3">
      <c r="B8" s="134" t="s">
        <v>12</v>
      </c>
      <c r="C8" s="318"/>
      <c r="D8" s="389" t="s">
        <v>191</v>
      </c>
      <c r="E8" s="389" t="s">
        <v>192</v>
      </c>
      <c r="F8" s="389" t="s">
        <v>193</v>
      </c>
      <c r="G8" s="227" t="s">
        <v>161</v>
      </c>
      <c r="H8" s="389" t="s">
        <v>194</v>
      </c>
      <c r="I8" s="389" t="s">
        <v>195</v>
      </c>
      <c r="J8" s="389" t="s">
        <v>196</v>
      </c>
      <c r="K8" s="390"/>
      <c r="L8" s="391"/>
    </row>
    <row r="9" spans="2:16" ht="18.75" thickBot="1" x14ac:dyDescent="0.3">
      <c r="B9" s="288" t="s">
        <v>197</v>
      </c>
      <c r="C9" s="289"/>
      <c r="D9" s="289"/>
      <c r="E9" s="289"/>
      <c r="F9" s="289"/>
      <c r="G9" s="289"/>
      <c r="H9" s="289"/>
      <c r="I9" s="289"/>
      <c r="J9" s="289"/>
      <c r="K9" s="289"/>
      <c r="L9" s="290"/>
    </row>
    <row r="10" spans="2:16" ht="15.75" thickBot="1" x14ac:dyDescent="0.3">
      <c r="B10" s="320" t="s">
        <v>19</v>
      </c>
      <c r="C10" s="321"/>
      <c r="D10" s="8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25</v>
      </c>
      <c r="J10" s="9" t="s">
        <v>26</v>
      </c>
      <c r="K10" s="10" t="s">
        <v>27</v>
      </c>
      <c r="L10" s="11" t="s">
        <v>28</v>
      </c>
    </row>
    <row r="11" spans="2:16" x14ac:dyDescent="0.25">
      <c r="B11" s="12" t="s">
        <v>29</v>
      </c>
      <c r="C11" s="13">
        <v>45201</v>
      </c>
      <c r="D11" s="405" t="s">
        <v>69</v>
      </c>
      <c r="E11" s="406"/>
      <c r="F11" s="406"/>
      <c r="G11" s="406"/>
      <c r="H11" s="406"/>
      <c r="I11" s="406"/>
      <c r="J11" s="406"/>
      <c r="K11" s="406"/>
      <c r="L11" s="407"/>
    </row>
    <row r="12" spans="2:16" x14ac:dyDescent="0.25">
      <c r="B12" s="17" t="s">
        <v>31</v>
      </c>
      <c r="C12" s="18">
        <v>45202</v>
      </c>
      <c r="D12" s="206"/>
      <c r="E12" s="207"/>
      <c r="F12" s="207"/>
      <c r="G12" s="207"/>
      <c r="H12" s="207"/>
      <c r="I12" s="207"/>
      <c r="J12" s="207"/>
      <c r="K12" s="207"/>
      <c r="L12" s="208"/>
      <c r="O12" s="373" t="s">
        <v>168</v>
      </c>
      <c r="P12" s="374">
        <f>COUNTIF(D12:L100,"Farmacol. Clin.")</f>
        <v>21</v>
      </c>
    </row>
    <row r="13" spans="2:16" x14ac:dyDescent="0.25">
      <c r="B13" s="17" t="s">
        <v>33</v>
      </c>
      <c r="C13" s="18">
        <v>45203</v>
      </c>
      <c r="D13" s="206"/>
      <c r="E13" s="207"/>
      <c r="F13" s="207"/>
      <c r="G13" s="207"/>
      <c r="H13" s="207"/>
      <c r="I13" s="207"/>
      <c r="J13" s="207"/>
      <c r="K13" s="207"/>
      <c r="L13" s="208"/>
      <c r="O13" s="373" t="s">
        <v>170</v>
      </c>
      <c r="P13" s="374">
        <f>COUNTIF(D12:L100,"Mal. Sist. Endocrino")</f>
        <v>35</v>
      </c>
    </row>
    <row r="14" spans="2:16" x14ac:dyDescent="0.25">
      <c r="B14" s="17" t="s">
        <v>35</v>
      </c>
      <c r="C14" s="18">
        <v>45204</v>
      </c>
      <c r="D14" s="206"/>
      <c r="E14" s="207"/>
      <c r="F14" s="207"/>
      <c r="G14" s="207"/>
      <c r="H14" s="207"/>
      <c r="I14" s="207"/>
      <c r="J14" s="207"/>
      <c r="K14" s="207"/>
      <c r="L14" s="208"/>
      <c r="O14" s="373" t="s">
        <v>171</v>
      </c>
      <c r="P14" s="374">
        <f>COUNTIF(D12:L100,"Endocrinochirurgia")</f>
        <v>14</v>
      </c>
    </row>
    <row r="15" spans="2:16" x14ac:dyDescent="0.25">
      <c r="B15" s="17" t="s">
        <v>37</v>
      </c>
      <c r="C15" s="18">
        <v>45205</v>
      </c>
      <c r="D15" s="206"/>
      <c r="E15" s="207"/>
      <c r="F15" s="207"/>
      <c r="G15" s="207"/>
      <c r="H15" s="207"/>
      <c r="I15" s="207"/>
      <c r="J15" s="207"/>
      <c r="K15" s="207"/>
      <c r="L15" s="208"/>
      <c r="O15" s="373" t="s">
        <v>172</v>
      </c>
      <c r="P15" s="374">
        <f>COUNTIF(D12:L100,"Mal. Infettive")</f>
        <v>34</v>
      </c>
    </row>
    <row r="16" spans="2:16" x14ac:dyDescent="0.25">
      <c r="B16" s="20" t="s">
        <v>39</v>
      </c>
      <c r="C16" s="21">
        <v>45206</v>
      </c>
      <c r="D16" s="102"/>
      <c r="E16" s="103"/>
      <c r="F16" s="103"/>
      <c r="G16" s="103"/>
      <c r="H16" s="103"/>
      <c r="I16" s="103"/>
      <c r="J16" s="103"/>
      <c r="K16" s="103"/>
      <c r="L16" s="104"/>
      <c r="O16" s="373" t="s">
        <v>173</v>
      </c>
      <c r="P16" s="374">
        <f>COUNTIF(D12:L100,"Mal. Cutanee e Veneree")</f>
        <v>14</v>
      </c>
    </row>
    <row r="17" spans="2:16" ht="15.75" thickBot="1" x14ac:dyDescent="0.3">
      <c r="B17" s="20" t="s">
        <v>40</v>
      </c>
      <c r="C17" s="21">
        <v>45207</v>
      </c>
      <c r="D17" s="408"/>
      <c r="E17" s="409"/>
      <c r="F17" s="409"/>
      <c r="G17" s="409"/>
      <c r="H17" s="409"/>
      <c r="I17" s="409"/>
      <c r="J17" s="409"/>
      <c r="K17" s="409"/>
      <c r="L17" s="410"/>
      <c r="O17" s="373" t="s">
        <v>174</v>
      </c>
      <c r="P17" s="374">
        <f>COUNTIF(D12:L100,"Mal. App. Digerente")</f>
        <v>21</v>
      </c>
    </row>
    <row r="18" spans="2:16" ht="15.75" thickBot="1" x14ac:dyDescent="0.3">
      <c r="B18" s="17" t="s">
        <v>29</v>
      </c>
      <c r="C18" s="18">
        <v>45208</v>
      </c>
      <c r="D18" s="411" t="s">
        <v>166</v>
      </c>
      <c r="E18" s="412" t="s">
        <v>166</v>
      </c>
      <c r="F18" s="412" t="s">
        <v>166</v>
      </c>
      <c r="G18" s="413" t="s">
        <v>167</v>
      </c>
      <c r="H18" s="413" t="s">
        <v>167</v>
      </c>
      <c r="I18" s="414" t="s">
        <v>198</v>
      </c>
      <c r="J18" s="415"/>
      <c r="K18" s="415"/>
      <c r="L18" s="416"/>
      <c r="O18" s="373" t="s">
        <v>175</v>
      </c>
      <c r="P18" s="374">
        <f>COUNTIF(D12:L100,"Chir. App. Digerente")</f>
        <v>14</v>
      </c>
    </row>
    <row r="19" spans="2:16" x14ac:dyDescent="0.25">
      <c r="B19" s="17" t="s">
        <v>31</v>
      </c>
      <c r="C19" s="18">
        <v>45209</v>
      </c>
      <c r="D19" s="417" t="s">
        <v>176</v>
      </c>
      <c r="E19" s="282" t="s">
        <v>176</v>
      </c>
      <c r="F19" s="282" t="s">
        <v>176</v>
      </c>
      <c r="G19" s="418" t="s">
        <v>167</v>
      </c>
      <c r="H19" s="418" t="s">
        <v>167</v>
      </c>
      <c r="I19" s="419"/>
      <c r="J19" s="419"/>
      <c r="K19" s="419"/>
      <c r="L19" s="420"/>
    </row>
    <row r="20" spans="2:16" x14ac:dyDescent="0.25">
      <c r="B20" s="17" t="s">
        <v>33</v>
      </c>
      <c r="C20" s="18">
        <v>45210</v>
      </c>
      <c r="D20" s="377" t="s">
        <v>166</v>
      </c>
      <c r="E20" s="378" t="s">
        <v>166</v>
      </c>
      <c r="F20" s="378" t="s">
        <v>166</v>
      </c>
      <c r="G20" s="376" t="s">
        <v>167</v>
      </c>
      <c r="H20" s="376" t="s">
        <v>167</v>
      </c>
      <c r="I20" s="19"/>
      <c r="J20" s="19"/>
      <c r="K20" s="19"/>
      <c r="L20" s="204"/>
    </row>
    <row r="21" spans="2:16" x14ac:dyDescent="0.25">
      <c r="B21" s="17" t="s">
        <v>35</v>
      </c>
      <c r="C21" s="18">
        <v>45211</v>
      </c>
      <c r="D21" s="421" t="s">
        <v>176</v>
      </c>
      <c r="E21" s="205" t="s">
        <v>176</v>
      </c>
      <c r="F21" s="205" t="s">
        <v>176</v>
      </c>
      <c r="G21" s="376" t="s">
        <v>167</v>
      </c>
      <c r="H21" s="376" t="s">
        <v>167</v>
      </c>
      <c r="I21" s="19"/>
      <c r="J21" s="19"/>
      <c r="K21" s="19"/>
      <c r="L21" s="204"/>
    </row>
    <row r="22" spans="2:16" x14ac:dyDescent="0.25">
      <c r="B22" s="17" t="s">
        <v>37</v>
      </c>
      <c r="C22" s="18">
        <v>45212</v>
      </c>
      <c r="D22" s="377" t="s">
        <v>166</v>
      </c>
      <c r="E22" s="378" t="s">
        <v>166</v>
      </c>
      <c r="F22" s="378" t="s">
        <v>166</v>
      </c>
      <c r="G22" s="376" t="s">
        <v>167</v>
      </c>
      <c r="H22" s="376" t="s">
        <v>167</v>
      </c>
      <c r="I22" s="19"/>
      <c r="J22" s="19"/>
      <c r="K22" s="19"/>
      <c r="L22" s="204"/>
    </row>
    <row r="23" spans="2:16" x14ac:dyDescent="0.25">
      <c r="B23" s="20" t="s">
        <v>39</v>
      </c>
      <c r="C23" s="21">
        <v>45213</v>
      </c>
      <c r="D23" s="102"/>
      <c r="E23" s="103"/>
      <c r="F23" s="103"/>
      <c r="G23" s="103"/>
      <c r="H23" s="103"/>
      <c r="I23" s="103"/>
      <c r="J23" s="103"/>
      <c r="K23" s="103"/>
      <c r="L23" s="104"/>
    </row>
    <row r="24" spans="2:16" x14ac:dyDescent="0.25">
      <c r="B24" s="20" t="s">
        <v>40</v>
      </c>
      <c r="C24" s="21">
        <v>45214</v>
      </c>
      <c r="D24" s="102"/>
      <c r="E24" s="103"/>
      <c r="F24" s="103"/>
      <c r="G24" s="103"/>
      <c r="H24" s="103"/>
      <c r="I24" s="103"/>
      <c r="J24" s="103"/>
      <c r="K24" s="103"/>
      <c r="L24" s="104"/>
    </row>
    <row r="25" spans="2:16" x14ac:dyDescent="0.25">
      <c r="B25" s="22" t="s">
        <v>29</v>
      </c>
      <c r="C25" s="18">
        <v>45215</v>
      </c>
      <c r="D25" s="206" t="s">
        <v>69</v>
      </c>
      <c r="E25" s="207"/>
      <c r="F25" s="207"/>
      <c r="G25" s="207"/>
      <c r="H25" s="207"/>
      <c r="I25" s="207"/>
      <c r="J25" s="207"/>
      <c r="K25" s="207"/>
      <c r="L25" s="208"/>
    </row>
    <row r="26" spans="2:16" x14ac:dyDescent="0.25">
      <c r="B26" s="17" t="s">
        <v>31</v>
      </c>
      <c r="C26" s="18">
        <v>45216</v>
      </c>
      <c r="D26" s="206"/>
      <c r="E26" s="207"/>
      <c r="F26" s="207"/>
      <c r="G26" s="207"/>
      <c r="H26" s="207"/>
      <c r="I26" s="207"/>
      <c r="J26" s="207"/>
      <c r="K26" s="207"/>
      <c r="L26" s="208"/>
    </row>
    <row r="27" spans="2:16" x14ac:dyDescent="0.25">
      <c r="B27" s="17" t="s">
        <v>33</v>
      </c>
      <c r="C27" s="18">
        <v>45217</v>
      </c>
      <c r="D27" s="206"/>
      <c r="E27" s="207"/>
      <c r="F27" s="207"/>
      <c r="G27" s="207"/>
      <c r="H27" s="207"/>
      <c r="I27" s="207"/>
      <c r="J27" s="207"/>
      <c r="K27" s="207"/>
      <c r="L27" s="208"/>
    </row>
    <row r="28" spans="2:16" x14ac:dyDescent="0.25">
      <c r="B28" s="17" t="s">
        <v>35</v>
      </c>
      <c r="C28" s="18">
        <v>45218</v>
      </c>
      <c r="D28" s="206"/>
      <c r="E28" s="207"/>
      <c r="F28" s="207"/>
      <c r="G28" s="207"/>
      <c r="H28" s="207"/>
      <c r="I28" s="207"/>
      <c r="J28" s="207"/>
      <c r="K28" s="207"/>
      <c r="L28" s="208"/>
    </row>
    <row r="29" spans="2:16" x14ac:dyDescent="0.25">
      <c r="B29" s="17" t="s">
        <v>37</v>
      </c>
      <c r="C29" s="18">
        <v>45219</v>
      </c>
      <c r="D29" s="206"/>
      <c r="E29" s="207"/>
      <c r="F29" s="207"/>
      <c r="G29" s="207"/>
      <c r="H29" s="207"/>
      <c r="I29" s="207"/>
      <c r="J29" s="207"/>
      <c r="K29" s="207"/>
      <c r="L29" s="208"/>
    </row>
    <row r="30" spans="2:16" x14ac:dyDescent="0.25">
      <c r="B30" s="20" t="s">
        <v>39</v>
      </c>
      <c r="C30" s="21">
        <v>45220</v>
      </c>
      <c r="D30" s="102"/>
      <c r="E30" s="103"/>
      <c r="F30" s="103"/>
      <c r="G30" s="103"/>
      <c r="H30" s="103"/>
      <c r="I30" s="103"/>
      <c r="J30" s="103"/>
      <c r="K30" s="103"/>
      <c r="L30" s="104"/>
    </row>
    <row r="31" spans="2:16" x14ac:dyDescent="0.25">
      <c r="B31" s="20" t="s">
        <v>40</v>
      </c>
      <c r="C31" s="21">
        <v>45221</v>
      </c>
      <c r="D31" s="102"/>
      <c r="E31" s="103"/>
      <c r="F31" s="103"/>
      <c r="G31" s="103"/>
      <c r="H31" s="103"/>
      <c r="I31" s="103"/>
      <c r="J31" s="103"/>
      <c r="K31" s="103"/>
      <c r="L31" s="104"/>
    </row>
    <row r="32" spans="2:16" x14ac:dyDescent="0.25">
      <c r="B32" s="17" t="s">
        <v>29</v>
      </c>
      <c r="C32" s="18">
        <v>45222</v>
      </c>
      <c r="D32" s="377" t="s">
        <v>166</v>
      </c>
      <c r="E32" s="378" t="s">
        <v>166</v>
      </c>
      <c r="F32" s="378" t="s">
        <v>166</v>
      </c>
      <c r="G32" s="376" t="s">
        <v>167</v>
      </c>
      <c r="H32" s="376" t="s">
        <v>167</v>
      </c>
      <c r="I32" s="19"/>
      <c r="J32" s="19"/>
      <c r="K32" s="19"/>
      <c r="L32" s="204"/>
    </row>
    <row r="33" spans="2:12" x14ac:dyDescent="0.25">
      <c r="B33" s="17" t="s">
        <v>31</v>
      </c>
      <c r="C33" s="18">
        <v>45223</v>
      </c>
      <c r="D33" s="421" t="s">
        <v>176</v>
      </c>
      <c r="E33" s="205" t="s">
        <v>176</v>
      </c>
      <c r="F33" s="205" t="s">
        <v>176</v>
      </c>
      <c r="G33" s="376" t="s">
        <v>167</v>
      </c>
      <c r="H33" s="376" t="s">
        <v>167</v>
      </c>
      <c r="I33" s="19"/>
      <c r="J33" s="19"/>
      <c r="K33" s="19"/>
      <c r="L33" s="204"/>
    </row>
    <row r="34" spans="2:12" x14ac:dyDescent="0.25">
      <c r="B34" s="17" t="s">
        <v>33</v>
      </c>
      <c r="C34" s="18">
        <v>45224</v>
      </c>
      <c r="D34" s="377" t="s">
        <v>166</v>
      </c>
      <c r="E34" s="378" t="s">
        <v>166</v>
      </c>
      <c r="F34" s="378" t="s">
        <v>166</v>
      </c>
      <c r="G34" s="376" t="s">
        <v>167</v>
      </c>
      <c r="H34" s="376" t="s">
        <v>167</v>
      </c>
      <c r="I34" s="19"/>
      <c r="J34" s="19"/>
      <c r="K34" s="19"/>
      <c r="L34" s="204"/>
    </row>
    <row r="35" spans="2:12" x14ac:dyDescent="0.25">
      <c r="B35" s="17" t="s">
        <v>35</v>
      </c>
      <c r="C35" s="18">
        <v>45225</v>
      </c>
      <c r="D35" s="421" t="s">
        <v>176</v>
      </c>
      <c r="E35" s="205" t="s">
        <v>176</v>
      </c>
      <c r="F35" s="205" t="s">
        <v>176</v>
      </c>
      <c r="G35" s="376" t="s">
        <v>167</v>
      </c>
      <c r="H35" s="376" t="s">
        <v>167</v>
      </c>
      <c r="I35" s="19"/>
      <c r="J35" s="19"/>
      <c r="K35" s="19"/>
      <c r="L35" s="204"/>
    </row>
    <row r="36" spans="2:12" x14ac:dyDescent="0.25">
      <c r="B36" s="17" t="s">
        <v>37</v>
      </c>
      <c r="C36" s="18">
        <v>45226</v>
      </c>
      <c r="D36" s="377" t="s">
        <v>166</v>
      </c>
      <c r="E36" s="378" t="s">
        <v>166</v>
      </c>
      <c r="F36" s="376" t="s">
        <v>167</v>
      </c>
      <c r="G36" s="376" t="s">
        <v>167</v>
      </c>
      <c r="H36" s="376" t="s">
        <v>167</v>
      </c>
      <c r="I36" s="19"/>
      <c r="J36" s="19"/>
      <c r="K36" s="19"/>
      <c r="L36" s="204"/>
    </row>
    <row r="37" spans="2:12" x14ac:dyDescent="0.25">
      <c r="B37" s="20" t="s">
        <v>39</v>
      </c>
      <c r="C37" s="21">
        <v>45227</v>
      </c>
      <c r="D37" s="102"/>
      <c r="E37" s="103"/>
      <c r="F37" s="103"/>
      <c r="G37" s="103"/>
      <c r="H37" s="103"/>
      <c r="I37" s="103"/>
      <c r="J37" s="103"/>
      <c r="K37" s="103"/>
      <c r="L37" s="104"/>
    </row>
    <row r="38" spans="2:12" x14ac:dyDescent="0.25">
      <c r="B38" s="20" t="s">
        <v>40</v>
      </c>
      <c r="C38" s="21">
        <v>45228</v>
      </c>
      <c r="D38" s="102"/>
      <c r="E38" s="103"/>
      <c r="F38" s="103"/>
      <c r="G38" s="103"/>
      <c r="H38" s="103"/>
      <c r="I38" s="103"/>
      <c r="J38" s="103"/>
      <c r="K38" s="103"/>
      <c r="L38" s="104"/>
    </row>
    <row r="39" spans="2:12" x14ac:dyDescent="0.25">
      <c r="B39" s="17" t="s">
        <v>29</v>
      </c>
      <c r="C39" s="18">
        <v>45229</v>
      </c>
      <c r="D39" s="206" t="s">
        <v>69</v>
      </c>
      <c r="E39" s="207"/>
      <c r="F39" s="207"/>
      <c r="G39" s="207"/>
      <c r="H39" s="207"/>
      <c r="I39" s="207"/>
      <c r="J39" s="207"/>
      <c r="K39" s="207"/>
      <c r="L39" s="208"/>
    </row>
    <row r="40" spans="2:12" x14ac:dyDescent="0.25">
      <c r="B40" s="17" t="s">
        <v>31</v>
      </c>
      <c r="C40" s="18">
        <v>45230</v>
      </c>
      <c r="D40" s="206"/>
      <c r="E40" s="207"/>
      <c r="F40" s="207"/>
      <c r="G40" s="207"/>
      <c r="H40" s="207"/>
      <c r="I40" s="207"/>
      <c r="J40" s="207"/>
      <c r="K40" s="207"/>
      <c r="L40" s="208"/>
    </row>
    <row r="41" spans="2:12" x14ac:dyDescent="0.25">
      <c r="B41" s="20" t="s">
        <v>33</v>
      </c>
      <c r="C41" s="21">
        <v>45231</v>
      </c>
      <c r="D41" s="206"/>
      <c r="E41" s="207"/>
      <c r="F41" s="207"/>
      <c r="G41" s="207"/>
      <c r="H41" s="207"/>
      <c r="I41" s="207"/>
      <c r="J41" s="207"/>
      <c r="K41" s="207"/>
      <c r="L41" s="208"/>
    </row>
    <row r="42" spans="2:12" x14ac:dyDescent="0.25">
      <c r="B42" s="17" t="s">
        <v>35</v>
      </c>
      <c r="C42" s="18">
        <v>45232</v>
      </c>
      <c r="D42" s="206"/>
      <c r="E42" s="207"/>
      <c r="F42" s="207"/>
      <c r="G42" s="207"/>
      <c r="H42" s="207"/>
      <c r="I42" s="207"/>
      <c r="J42" s="207"/>
      <c r="K42" s="207"/>
      <c r="L42" s="208"/>
    </row>
    <row r="43" spans="2:12" x14ac:dyDescent="0.25">
      <c r="B43" s="17" t="s">
        <v>37</v>
      </c>
      <c r="C43" s="18">
        <v>45233</v>
      </c>
      <c r="D43" s="206"/>
      <c r="E43" s="207"/>
      <c r="F43" s="207"/>
      <c r="G43" s="207"/>
      <c r="H43" s="207"/>
      <c r="I43" s="207"/>
      <c r="J43" s="207"/>
      <c r="K43" s="207"/>
      <c r="L43" s="208"/>
    </row>
    <row r="44" spans="2:12" x14ac:dyDescent="0.25">
      <c r="B44" s="20" t="s">
        <v>39</v>
      </c>
      <c r="C44" s="21">
        <v>45234</v>
      </c>
      <c r="D44" s="102"/>
      <c r="E44" s="103"/>
      <c r="F44" s="103"/>
      <c r="G44" s="103"/>
      <c r="H44" s="103"/>
      <c r="I44" s="103"/>
      <c r="J44" s="103"/>
      <c r="K44" s="103"/>
      <c r="L44" s="104"/>
    </row>
    <row r="45" spans="2:12" x14ac:dyDescent="0.25">
      <c r="B45" s="20" t="s">
        <v>40</v>
      </c>
      <c r="C45" s="21">
        <v>45235</v>
      </c>
      <c r="D45" s="102"/>
      <c r="E45" s="103"/>
      <c r="F45" s="103"/>
      <c r="G45" s="103"/>
      <c r="H45" s="103"/>
      <c r="I45" s="103"/>
      <c r="J45" s="103"/>
      <c r="K45" s="103"/>
      <c r="L45" s="104"/>
    </row>
    <row r="46" spans="2:12" ht="24" x14ac:dyDescent="0.25">
      <c r="B46" s="17" t="s">
        <v>29</v>
      </c>
      <c r="C46" s="18">
        <v>45236</v>
      </c>
      <c r="D46" s="377" t="s">
        <v>166</v>
      </c>
      <c r="E46" s="378" t="s">
        <v>166</v>
      </c>
      <c r="F46" s="378" t="s">
        <v>166</v>
      </c>
      <c r="G46" s="66" t="s">
        <v>169</v>
      </c>
      <c r="H46" s="66" t="s">
        <v>169</v>
      </c>
      <c r="I46" s="19"/>
      <c r="J46" s="19"/>
      <c r="K46" s="19"/>
      <c r="L46" s="204"/>
    </row>
    <row r="47" spans="2:12" x14ac:dyDescent="0.25">
      <c r="B47" s="17" t="s">
        <v>31</v>
      </c>
      <c r="C47" s="18">
        <v>45237</v>
      </c>
      <c r="D47" s="421" t="s">
        <v>176</v>
      </c>
      <c r="E47" s="205" t="s">
        <v>176</v>
      </c>
      <c r="F47" s="205" t="s">
        <v>176</v>
      </c>
      <c r="G47" s="380" t="s">
        <v>177</v>
      </c>
      <c r="H47" s="380" t="s">
        <v>177</v>
      </c>
      <c r="I47" s="380" t="s">
        <v>177</v>
      </c>
      <c r="J47" s="19"/>
      <c r="K47" s="19"/>
      <c r="L47" s="204"/>
    </row>
    <row r="48" spans="2:12" ht="24" x14ac:dyDescent="0.25">
      <c r="B48" s="17" t="s">
        <v>33</v>
      </c>
      <c r="C48" s="18">
        <v>45238</v>
      </c>
      <c r="D48" s="377" t="s">
        <v>166</v>
      </c>
      <c r="E48" s="378" t="s">
        <v>166</v>
      </c>
      <c r="F48" s="378" t="s">
        <v>166</v>
      </c>
      <c r="G48" s="66" t="s">
        <v>169</v>
      </c>
      <c r="H48" s="66" t="s">
        <v>169</v>
      </c>
      <c r="I48" s="66" t="s">
        <v>169</v>
      </c>
      <c r="J48" s="19"/>
      <c r="K48" s="19"/>
      <c r="L48" s="204"/>
    </row>
    <row r="49" spans="2:12" x14ac:dyDescent="0.25">
      <c r="B49" s="17" t="s">
        <v>35</v>
      </c>
      <c r="C49" s="18">
        <v>45239</v>
      </c>
      <c r="D49" s="381" t="s">
        <v>178</v>
      </c>
      <c r="E49" s="382" t="s">
        <v>178</v>
      </c>
      <c r="F49" s="382" t="s">
        <v>178</v>
      </c>
      <c r="G49" s="380" t="s">
        <v>177</v>
      </c>
      <c r="H49" s="380" t="s">
        <v>177</v>
      </c>
      <c r="I49" s="19"/>
      <c r="J49" s="19"/>
      <c r="K49" s="19"/>
      <c r="L49" s="204"/>
    </row>
    <row r="50" spans="2:12" ht="24" x14ac:dyDescent="0.25">
      <c r="B50" s="17" t="s">
        <v>37</v>
      </c>
      <c r="C50" s="18">
        <v>45240</v>
      </c>
      <c r="D50" s="377" t="s">
        <v>166</v>
      </c>
      <c r="E50" s="378" t="s">
        <v>166</v>
      </c>
      <c r="F50" s="378" t="s">
        <v>166</v>
      </c>
      <c r="G50" s="66" t="s">
        <v>169</v>
      </c>
      <c r="H50" s="66" t="s">
        <v>169</v>
      </c>
      <c r="I50" s="66" t="s">
        <v>169</v>
      </c>
      <c r="J50" s="19"/>
      <c r="K50" s="19"/>
      <c r="L50" s="204"/>
    </row>
    <row r="51" spans="2:12" x14ac:dyDescent="0.25">
      <c r="B51" s="20" t="s">
        <v>39</v>
      </c>
      <c r="C51" s="21">
        <v>45241</v>
      </c>
      <c r="D51" s="102"/>
      <c r="E51" s="103"/>
      <c r="F51" s="103"/>
      <c r="G51" s="103"/>
      <c r="H51" s="103"/>
      <c r="I51" s="103"/>
      <c r="J51" s="103"/>
      <c r="K51" s="103"/>
      <c r="L51" s="104"/>
    </row>
    <row r="52" spans="2:12" x14ac:dyDescent="0.25">
      <c r="B52" s="20" t="s">
        <v>40</v>
      </c>
      <c r="C52" s="21">
        <v>45242</v>
      </c>
      <c r="D52" s="102"/>
      <c r="E52" s="103"/>
      <c r="F52" s="103"/>
      <c r="G52" s="103"/>
      <c r="H52" s="103"/>
      <c r="I52" s="103"/>
      <c r="J52" s="103"/>
      <c r="K52" s="103"/>
      <c r="L52" s="104"/>
    </row>
    <row r="53" spans="2:12" x14ac:dyDescent="0.25">
      <c r="B53" s="17" t="s">
        <v>29</v>
      </c>
      <c r="C53" s="18">
        <v>45243</v>
      </c>
      <c r="D53" s="206" t="s">
        <v>69</v>
      </c>
      <c r="E53" s="207"/>
      <c r="F53" s="207"/>
      <c r="G53" s="207"/>
      <c r="H53" s="207"/>
      <c r="I53" s="207"/>
      <c r="J53" s="207"/>
      <c r="K53" s="207"/>
      <c r="L53" s="208"/>
    </row>
    <row r="54" spans="2:12" x14ac:dyDescent="0.25">
      <c r="B54" s="17" t="s">
        <v>31</v>
      </c>
      <c r="C54" s="18">
        <v>45244</v>
      </c>
      <c r="D54" s="206"/>
      <c r="E54" s="207"/>
      <c r="F54" s="207"/>
      <c r="G54" s="207"/>
      <c r="H54" s="207"/>
      <c r="I54" s="207"/>
      <c r="J54" s="207"/>
      <c r="K54" s="207"/>
      <c r="L54" s="208"/>
    </row>
    <row r="55" spans="2:12" x14ac:dyDescent="0.25">
      <c r="B55" s="17" t="s">
        <v>33</v>
      </c>
      <c r="C55" s="18">
        <v>45245</v>
      </c>
      <c r="D55" s="206"/>
      <c r="E55" s="207"/>
      <c r="F55" s="207"/>
      <c r="G55" s="207"/>
      <c r="H55" s="207"/>
      <c r="I55" s="207"/>
      <c r="J55" s="207"/>
      <c r="K55" s="207"/>
      <c r="L55" s="208"/>
    </row>
    <row r="56" spans="2:12" x14ac:dyDescent="0.25">
      <c r="B56" s="17" t="s">
        <v>35</v>
      </c>
      <c r="C56" s="18">
        <v>45246</v>
      </c>
      <c r="D56" s="206"/>
      <c r="E56" s="207"/>
      <c r="F56" s="207"/>
      <c r="G56" s="207"/>
      <c r="H56" s="207"/>
      <c r="I56" s="207"/>
      <c r="J56" s="207"/>
      <c r="K56" s="207"/>
      <c r="L56" s="208"/>
    </row>
    <row r="57" spans="2:12" x14ac:dyDescent="0.25">
      <c r="B57" s="17" t="s">
        <v>37</v>
      </c>
      <c r="C57" s="18">
        <v>45247</v>
      </c>
      <c r="D57" s="206"/>
      <c r="E57" s="207"/>
      <c r="F57" s="207"/>
      <c r="G57" s="207"/>
      <c r="H57" s="207"/>
      <c r="I57" s="207"/>
      <c r="J57" s="207"/>
      <c r="K57" s="207"/>
      <c r="L57" s="208"/>
    </row>
    <row r="58" spans="2:12" x14ac:dyDescent="0.25">
      <c r="B58" s="20" t="s">
        <v>39</v>
      </c>
      <c r="C58" s="21">
        <v>45248</v>
      </c>
      <c r="D58" s="102"/>
      <c r="E58" s="103"/>
      <c r="F58" s="103"/>
      <c r="G58" s="103"/>
      <c r="H58" s="103"/>
      <c r="I58" s="103"/>
      <c r="J58" s="103"/>
      <c r="K58" s="103"/>
      <c r="L58" s="104"/>
    </row>
    <row r="59" spans="2:12" x14ac:dyDescent="0.25">
      <c r="B59" s="20" t="s">
        <v>40</v>
      </c>
      <c r="C59" s="21">
        <v>45249</v>
      </c>
      <c r="D59" s="102"/>
      <c r="E59" s="103"/>
      <c r="F59" s="103"/>
      <c r="G59" s="103"/>
      <c r="H59" s="103"/>
      <c r="I59" s="103"/>
      <c r="J59" s="103"/>
      <c r="K59" s="103"/>
      <c r="L59" s="104"/>
    </row>
    <row r="60" spans="2:12" ht="24" x14ac:dyDescent="0.25">
      <c r="B60" s="17" t="s">
        <v>29</v>
      </c>
      <c r="C60" s="18">
        <v>45250</v>
      </c>
      <c r="D60" s="377" t="s">
        <v>166</v>
      </c>
      <c r="E60" s="378" t="s">
        <v>166</v>
      </c>
      <c r="F60" s="378" t="s">
        <v>166</v>
      </c>
      <c r="G60" s="66" t="s">
        <v>169</v>
      </c>
      <c r="H60" s="66" t="s">
        <v>169</v>
      </c>
      <c r="I60" s="66" t="s">
        <v>169</v>
      </c>
      <c r="J60" s="19"/>
      <c r="K60" s="19"/>
      <c r="L60" s="204"/>
    </row>
    <row r="61" spans="2:12" x14ac:dyDescent="0.25">
      <c r="B61" s="17" t="s">
        <v>31</v>
      </c>
      <c r="C61" s="18">
        <v>45251</v>
      </c>
      <c r="D61" s="381" t="s">
        <v>178</v>
      </c>
      <c r="E61" s="382" t="s">
        <v>178</v>
      </c>
      <c r="F61" s="382" t="s">
        <v>178</v>
      </c>
      <c r="G61" s="380" t="s">
        <v>177</v>
      </c>
      <c r="H61" s="380" t="s">
        <v>177</v>
      </c>
      <c r="I61" s="19"/>
      <c r="J61" s="19"/>
      <c r="K61" s="19"/>
      <c r="L61" s="204"/>
    </row>
    <row r="62" spans="2:12" ht="24" x14ac:dyDescent="0.25">
      <c r="B62" s="22" t="s">
        <v>33</v>
      </c>
      <c r="C62" s="18">
        <v>45252</v>
      </c>
      <c r="D62" s="377" t="s">
        <v>166</v>
      </c>
      <c r="E62" s="378" t="s">
        <v>166</v>
      </c>
      <c r="F62" s="378" t="s">
        <v>166</v>
      </c>
      <c r="G62" s="66" t="s">
        <v>169</v>
      </c>
      <c r="H62" s="66" t="s">
        <v>169</v>
      </c>
      <c r="I62" s="66" t="s">
        <v>169</v>
      </c>
      <c r="J62" s="19"/>
      <c r="K62" s="19"/>
      <c r="L62" s="204"/>
    </row>
    <row r="63" spans="2:12" x14ac:dyDescent="0.25">
      <c r="B63" s="17" t="s">
        <v>35</v>
      </c>
      <c r="C63" s="18">
        <v>45253</v>
      </c>
      <c r="D63" s="381" t="s">
        <v>178</v>
      </c>
      <c r="E63" s="382" t="s">
        <v>178</v>
      </c>
      <c r="F63" s="382" t="s">
        <v>178</v>
      </c>
      <c r="G63" s="380" t="s">
        <v>177</v>
      </c>
      <c r="H63" s="380" t="s">
        <v>177</v>
      </c>
      <c r="I63" s="380" t="s">
        <v>177</v>
      </c>
      <c r="J63" s="19"/>
      <c r="K63" s="19"/>
      <c r="L63" s="204"/>
    </row>
    <row r="64" spans="2:12" x14ac:dyDescent="0.25">
      <c r="B64" s="17" t="s">
        <v>37</v>
      </c>
      <c r="C64" s="18">
        <v>45254</v>
      </c>
      <c r="D64" s="377" t="s">
        <v>166</v>
      </c>
      <c r="E64" s="378" t="s">
        <v>166</v>
      </c>
      <c r="F64" s="378" t="s">
        <v>166</v>
      </c>
      <c r="G64" s="205" t="s">
        <v>176</v>
      </c>
      <c r="H64" s="205" t="s">
        <v>176</v>
      </c>
      <c r="I64" s="205" t="s">
        <v>176</v>
      </c>
      <c r="J64" s="19"/>
      <c r="K64" s="19"/>
      <c r="L64" s="204"/>
    </row>
    <row r="65" spans="2:12" x14ac:dyDescent="0.25">
      <c r="B65" s="20" t="s">
        <v>39</v>
      </c>
      <c r="C65" s="21">
        <v>45255</v>
      </c>
      <c r="D65" s="102"/>
      <c r="E65" s="103"/>
      <c r="F65" s="103"/>
      <c r="G65" s="103"/>
      <c r="H65" s="103"/>
      <c r="I65" s="103"/>
      <c r="J65" s="103"/>
      <c r="K65" s="103"/>
      <c r="L65" s="104"/>
    </row>
    <row r="66" spans="2:12" x14ac:dyDescent="0.25">
      <c r="B66" s="20" t="s">
        <v>40</v>
      </c>
      <c r="C66" s="21">
        <v>45256</v>
      </c>
      <c r="D66" s="102"/>
      <c r="E66" s="103"/>
      <c r="F66" s="103"/>
      <c r="G66" s="103"/>
      <c r="H66" s="103"/>
      <c r="I66" s="103"/>
      <c r="J66" s="103"/>
      <c r="K66" s="103"/>
      <c r="L66" s="104"/>
    </row>
    <row r="67" spans="2:12" x14ac:dyDescent="0.25">
      <c r="B67" s="22" t="s">
        <v>29</v>
      </c>
      <c r="C67" s="18">
        <v>45257</v>
      </c>
      <c r="D67" s="206" t="s">
        <v>69</v>
      </c>
      <c r="E67" s="207"/>
      <c r="F67" s="207"/>
      <c r="G67" s="207"/>
      <c r="H67" s="207"/>
      <c r="I67" s="207"/>
      <c r="J67" s="207"/>
      <c r="K67" s="207"/>
      <c r="L67" s="208"/>
    </row>
    <row r="68" spans="2:12" x14ac:dyDescent="0.25">
      <c r="B68" s="22" t="s">
        <v>31</v>
      </c>
      <c r="C68" s="18">
        <v>45258</v>
      </c>
      <c r="D68" s="206"/>
      <c r="E68" s="207"/>
      <c r="F68" s="207"/>
      <c r="G68" s="207"/>
      <c r="H68" s="207"/>
      <c r="I68" s="207"/>
      <c r="J68" s="207"/>
      <c r="K68" s="207"/>
      <c r="L68" s="208"/>
    </row>
    <row r="69" spans="2:12" x14ac:dyDescent="0.25">
      <c r="B69" s="22" t="s">
        <v>33</v>
      </c>
      <c r="C69" s="18">
        <v>45259</v>
      </c>
      <c r="D69" s="206"/>
      <c r="E69" s="207"/>
      <c r="F69" s="207"/>
      <c r="G69" s="207"/>
      <c r="H69" s="207"/>
      <c r="I69" s="207"/>
      <c r="J69" s="207"/>
      <c r="K69" s="207"/>
      <c r="L69" s="208"/>
    </row>
    <row r="70" spans="2:12" x14ac:dyDescent="0.25">
      <c r="B70" s="17" t="s">
        <v>35</v>
      </c>
      <c r="C70" s="18">
        <v>45260</v>
      </c>
      <c r="D70" s="206"/>
      <c r="E70" s="207"/>
      <c r="F70" s="207"/>
      <c r="G70" s="207"/>
      <c r="H70" s="207"/>
      <c r="I70" s="207"/>
      <c r="J70" s="207"/>
      <c r="K70" s="207"/>
      <c r="L70" s="208"/>
    </row>
    <row r="71" spans="2:12" x14ac:dyDescent="0.25">
      <c r="B71" s="17" t="s">
        <v>37</v>
      </c>
      <c r="C71" s="18">
        <v>45261</v>
      </c>
      <c r="D71" s="206"/>
      <c r="E71" s="207"/>
      <c r="F71" s="207"/>
      <c r="G71" s="207"/>
      <c r="H71" s="207"/>
      <c r="I71" s="207"/>
      <c r="J71" s="207"/>
      <c r="K71" s="207"/>
      <c r="L71" s="208"/>
    </row>
    <row r="72" spans="2:12" x14ac:dyDescent="0.25">
      <c r="B72" s="20" t="s">
        <v>39</v>
      </c>
      <c r="C72" s="21">
        <v>45262</v>
      </c>
      <c r="D72" s="102"/>
      <c r="E72" s="103"/>
      <c r="F72" s="103"/>
      <c r="G72" s="103"/>
      <c r="H72" s="103"/>
      <c r="I72" s="103"/>
      <c r="J72" s="103"/>
      <c r="K72" s="103"/>
      <c r="L72" s="104"/>
    </row>
    <row r="73" spans="2:12" x14ac:dyDescent="0.25">
      <c r="B73" s="20" t="s">
        <v>40</v>
      </c>
      <c r="C73" s="21">
        <v>45263</v>
      </c>
      <c r="D73" s="102"/>
      <c r="E73" s="103"/>
      <c r="F73" s="103"/>
      <c r="G73" s="103"/>
      <c r="H73" s="103"/>
      <c r="I73" s="103"/>
      <c r="J73" s="103"/>
      <c r="K73" s="103"/>
      <c r="L73" s="104"/>
    </row>
    <row r="74" spans="2:12" x14ac:dyDescent="0.25">
      <c r="B74" s="22" t="s">
        <v>29</v>
      </c>
      <c r="C74" s="18">
        <v>45264</v>
      </c>
      <c r="D74" s="383" t="s">
        <v>179</v>
      </c>
      <c r="E74" s="203" t="s">
        <v>179</v>
      </c>
      <c r="F74" s="203" t="s">
        <v>179</v>
      </c>
      <c r="G74" s="19"/>
      <c r="H74" s="19"/>
      <c r="I74" s="19"/>
      <c r="J74" s="19"/>
      <c r="K74" s="19"/>
      <c r="L74" s="204"/>
    </row>
    <row r="75" spans="2:12" x14ac:dyDescent="0.25">
      <c r="B75" s="22" t="s">
        <v>31</v>
      </c>
      <c r="C75" s="18">
        <v>45265</v>
      </c>
      <c r="D75" s="381" t="s">
        <v>178</v>
      </c>
      <c r="E75" s="382" t="s">
        <v>178</v>
      </c>
      <c r="F75" s="382" t="s">
        <v>178</v>
      </c>
      <c r="G75" s="380" t="s">
        <v>177</v>
      </c>
      <c r="H75" s="380" t="s">
        <v>177</v>
      </c>
      <c r="I75" s="19"/>
      <c r="J75" s="19"/>
      <c r="K75" s="19"/>
      <c r="L75" s="204"/>
    </row>
    <row r="76" spans="2:12" x14ac:dyDescent="0.25">
      <c r="B76" s="22" t="s">
        <v>33</v>
      </c>
      <c r="C76" s="18">
        <v>45266</v>
      </c>
      <c r="D76" s="383" t="s">
        <v>179</v>
      </c>
      <c r="E76" s="203" t="s">
        <v>179</v>
      </c>
      <c r="F76" s="203" t="s">
        <v>179</v>
      </c>
      <c r="G76" s="19"/>
      <c r="H76" s="19"/>
      <c r="I76" s="19"/>
      <c r="J76" s="19"/>
      <c r="K76" s="19"/>
      <c r="L76" s="204"/>
    </row>
    <row r="77" spans="2:12" x14ac:dyDescent="0.25">
      <c r="B77" s="22" t="s">
        <v>35</v>
      </c>
      <c r="C77" s="18">
        <v>45267</v>
      </c>
      <c r="D77" s="381" t="s">
        <v>178</v>
      </c>
      <c r="E77" s="382" t="s">
        <v>178</v>
      </c>
      <c r="F77" s="382" t="s">
        <v>178</v>
      </c>
      <c r="G77" s="380" t="s">
        <v>177</v>
      </c>
      <c r="H77" s="380" t="s">
        <v>177</v>
      </c>
      <c r="I77" s="19"/>
      <c r="J77" s="26"/>
      <c r="K77" s="26"/>
      <c r="L77" s="28"/>
    </row>
    <row r="78" spans="2:12" x14ac:dyDescent="0.25">
      <c r="B78" s="20" t="s">
        <v>37</v>
      </c>
      <c r="C78" s="21">
        <v>45268</v>
      </c>
      <c r="D78" s="102"/>
      <c r="E78" s="103"/>
      <c r="F78" s="103"/>
      <c r="G78" s="103"/>
      <c r="H78" s="103"/>
      <c r="I78" s="103"/>
      <c r="J78" s="103"/>
      <c r="K78" s="103"/>
      <c r="L78" s="104"/>
    </row>
    <row r="79" spans="2:12" x14ac:dyDescent="0.25">
      <c r="B79" s="20" t="s">
        <v>39</v>
      </c>
      <c r="C79" s="21">
        <v>45269</v>
      </c>
      <c r="D79" s="102"/>
      <c r="E79" s="103"/>
      <c r="F79" s="103"/>
      <c r="G79" s="103"/>
      <c r="H79" s="103"/>
      <c r="I79" s="103"/>
      <c r="J79" s="103"/>
      <c r="K79" s="103"/>
      <c r="L79" s="104"/>
    </row>
    <row r="80" spans="2:12" x14ac:dyDescent="0.25">
      <c r="B80" s="20" t="s">
        <v>40</v>
      </c>
      <c r="C80" s="21">
        <v>45270</v>
      </c>
      <c r="D80" s="102"/>
      <c r="E80" s="103"/>
      <c r="F80" s="103"/>
      <c r="G80" s="103"/>
      <c r="H80" s="103"/>
      <c r="I80" s="103"/>
      <c r="J80" s="103"/>
      <c r="K80" s="103"/>
      <c r="L80" s="104"/>
    </row>
    <row r="81" spans="2:12" x14ac:dyDescent="0.25">
      <c r="B81" s="17" t="s">
        <v>29</v>
      </c>
      <c r="C81" s="18">
        <v>45271</v>
      </c>
      <c r="D81" s="206" t="s">
        <v>69</v>
      </c>
      <c r="E81" s="207"/>
      <c r="F81" s="207"/>
      <c r="G81" s="207"/>
      <c r="H81" s="207"/>
      <c r="I81" s="207"/>
      <c r="J81" s="207"/>
      <c r="K81" s="207"/>
      <c r="L81" s="208"/>
    </row>
    <row r="82" spans="2:12" x14ac:dyDescent="0.25">
      <c r="B82" s="17" t="s">
        <v>31</v>
      </c>
      <c r="C82" s="18">
        <v>45272</v>
      </c>
      <c r="D82" s="206"/>
      <c r="E82" s="207"/>
      <c r="F82" s="207"/>
      <c r="G82" s="207"/>
      <c r="H82" s="207"/>
      <c r="I82" s="207"/>
      <c r="J82" s="207"/>
      <c r="K82" s="207"/>
      <c r="L82" s="208"/>
    </row>
    <row r="83" spans="2:12" x14ac:dyDescent="0.25">
      <c r="B83" s="22" t="s">
        <v>33</v>
      </c>
      <c r="C83" s="18">
        <v>45273</v>
      </c>
      <c r="D83" s="206"/>
      <c r="E83" s="207"/>
      <c r="F83" s="207"/>
      <c r="G83" s="207"/>
      <c r="H83" s="207"/>
      <c r="I83" s="207"/>
      <c r="J83" s="207"/>
      <c r="K83" s="207"/>
      <c r="L83" s="208"/>
    </row>
    <row r="84" spans="2:12" x14ac:dyDescent="0.25">
      <c r="B84" s="17" t="s">
        <v>35</v>
      </c>
      <c r="C84" s="18">
        <v>45274</v>
      </c>
      <c r="D84" s="206"/>
      <c r="E84" s="207"/>
      <c r="F84" s="207"/>
      <c r="G84" s="207"/>
      <c r="H84" s="207"/>
      <c r="I84" s="207"/>
      <c r="J84" s="207"/>
      <c r="K84" s="207"/>
      <c r="L84" s="208"/>
    </row>
    <row r="85" spans="2:12" x14ac:dyDescent="0.25">
      <c r="B85" s="17" t="s">
        <v>37</v>
      </c>
      <c r="C85" s="18">
        <v>45275</v>
      </c>
      <c r="D85" s="206"/>
      <c r="E85" s="207"/>
      <c r="F85" s="207"/>
      <c r="G85" s="207"/>
      <c r="H85" s="207"/>
      <c r="I85" s="207"/>
      <c r="J85" s="207"/>
      <c r="K85" s="207"/>
      <c r="L85" s="208"/>
    </row>
    <row r="86" spans="2:12" x14ac:dyDescent="0.25">
      <c r="B86" s="20" t="s">
        <v>39</v>
      </c>
      <c r="C86" s="21">
        <v>45276</v>
      </c>
      <c r="D86" s="102"/>
      <c r="E86" s="103"/>
      <c r="F86" s="103"/>
      <c r="G86" s="103"/>
      <c r="H86" s="103"/>
      <c r="I86" s="103"/>
      <c r="J86" s="103"/>
      <c r="K86" s="103"/>
      <c r="L86" s="104"/>
    </row>
    <row r="87" spans="2:12" x14ac:dyDescent="0.25">
      <c r="B87" s="20" t="s">
        <v>40</v>
      </c>
      <c r="C87" s="21">
        <v>45277</v>
      </c>
      <c r="D87" s="102"/>
      <c r="E87" s="103"/>
      <c r="F87" s="103"/>
      <c r="G87" s="103"/>
      <c r="H87" s="103"/>
      <c r="I87" s="103"/>
      <c r="J87" s="103"/>
      <c r="K87" s="103"/>
      <c r="L87" s="104"/>
    </row>
    <row r="88" spans="2:12" x14ac:dyDescent="0.25">
      <c r="B88" s="20" t="s">
        <v>29</v>
      </c>
      <c r="C88" s="21">
        <v>45278</v>
      </c>
      <c r="D88" s="141" t="s">
        <v>96</v>
      </c>
      <c r="E88" s="142"/>
      <c r="F88" s="142"/>
      <c r="G88" s="142"/>
      <c r="H88" s="142"/>
      <c r="I88" s="142"/>
      <c r="J88" s="142"/>
      <c r="K88" s="142"/>
      <c r="L88" s="143"/>
    </row>
    <row r="89" spans="2:12" x14ac:dyDescent="0.25">
      <c r="B89" s="20" t="s">
        <v>31</v>
      </c>
      <c r="C89" s="21">
        <v>45300</v>
      </c>
      <c r="D89" s="141"/>
      <c r="E89" s="142"/>
      <c r="F89" s="142"/>
      <c r="G89" s="142"/>
      <c r="H89" s="142"/>
      <c r="I89" s="142"/>
      <c r="J89" s="142"/>
      <c r="K89" s="142"/>
      <c r="L89" s="143"/>
    </row>
    <row r="90" spans="2:12" x14ac:dyDescent="0.25">
      <c r="B90" s="17" t="s">
        <v>33</v>
      </c>
      <c r="C90" s="18">
        <v>45301</v>
      </c>
      <c r="D90" s="206" t="s">
        <v>69</v>
      </c>
      <c r="E90" s="207"/>
      <c r="F90" s="207"/>
      <c r="G90" s="207"/>
      <c r="H90" s="207"/>
      <c r="I90" s="207"/>
      <c r="J90" s="207"/>
      <c r="K90" s="207"/>
      <c r="L90" s="208"/>
    </row>
    <row r="91" spans="2:12" x14ac:dyDescent="0.25">
      <c r="B91" s="17" t="s">
        <v>35</v>
      </c>
      <c r="C91" s="18">
        <v>45302</v>
      </c>
      <c r="D91" s="206"/>
      <c r="E91" s="207"/>
      <c r="F91" s="207"/>
      <c r="G91" s="207"/>
      <c r="H91" s="207"/>
      <c r="I91" s="207"/>
      <c r="J91" s="207"/>
      <c r="K91" s="207"/>
      <c r="L91" s="208"/>
    </row>
    <row r="92" spans="2:12" x14ac:dyDescent="0.25">
      <c r="B92" s="17" t="s">
        <v>37</v>
      </c>
      <c r="C92" s="18">
        <v>45303</v>
      </c>
      <c r="D92" s="206"/>
      <c r="E92" s="207"/>
      <c r="F92" s="207"/>
      <c r="G92" s="207"/>
      <c r="H92" s="207"/>
      <c r="I92" s="207"/>
      <c r="J92" s="207"/>
      <c r="K92" s="207"/>
      <c r="L92" s="208"/>
    </row>
    <row r="93" spans="2:12" x14ac:dyDescent="0.25">
      <c r="B93" s="20" t="s">
        <v>39</v>
      </c>
      <c r="C93" s="21">
        <v>45304</v>
      </c>
      <c r="D93" s="102"/>
      <c r="E93" s="103"/>
      <c r="F93" s="103"/>
      <c r="G93" s="103"/>
      <c r="H93" s="103"/>
      <c r="I93" s="103"/>
      <c r="J93" s="103"/>
      <c r="K93" s="103"/>
      <c r="L93" s="104"/>
    </row>
    <row r="94" spans="2:12" x14ac:dyDescent="0.25">
      <c r="B94" s="20" t="s">
        <v>40</v>
      </c>
      <c r="C94" s="21">
        <v>45305</v>
      </c>
      <c r="D94" s="102"/>
      <c r="E94" s="103"/>
      <c r="F94" s="103"/>
      <c r="G94" s="103"/>
      <c r="H94" s="103"/>
      <c r="I94" s="103"/>
      <c r="J94" s="103"/>
      <c r="K94" s="103"/>
      <c r="L94" s="104"/>
    </row>
    <row r="95" spans="2:12" x14ac:dyDescent="0.25">
      <c r="B95" s="17" t="s">
        <v>29</v>
      </c>
      <c r="C95" s="18">
        <v>45306</v>
      </c>
      <c r="D95" s="383" t="s">
        <v>179</v>
      </c>
      <c r="E95" s="203" t="s">
        <v>179</v>
      </c>
      <c r="F95" s="205" t="s">
        <v>176</v>
      </c>
      <c r="G95" s="205" t="s">
        <v>176</v>
      </c>
      <c r="H95" s="205" t="s">
        <v>176</v>
      </c>
      <c r="I95" s="205" t="s">
        <v>176</v>
      </c>
      <c r="J95" s="33"/>
      <c r="K95" s="33"/>
      <c r="L95" s="265"/>
    </row>
    <row r="96" spans="2:12" x14ac:dyDescent="0.25">
      <c r="B96" s="17" t="s">
        <v>31</v>
      </c>
      <c r="C96" s="18">
        <v>45307</v>
      </c>
      <c r="D96" s="381" t="s">
        <v>178</v>
      </c>
      <c r="E96" s="382" t="s">
        <v>178</v>
      </c>
      <c r="F96" s="382" t="s">
        <v>178</v>
      </c>
      <c r="G96" s="205" t="s">
        <v>176</v>
      </c>
      <c r="H96" s="205" t="s">
        <v>176</v>
      </c>
      <c r="I96" s="205" t="s">
        <v>176</v>
      </c>
      <c r="J96" s="33"/>
      <c r="K96" s="33"/>
      <c r="L96" s="265"/>
    </row>
    <row r="97" spans="2:12" x14ac:dyDescent="0.25">
      <c r="B97" s="17" t="s">
        <v>33</v>
      </c>
      <c r="C97" s="18">
        <v>45308</v>
      </c>
      <c r="D97" s="383" t="s">
        <v>179</v>
      </c>
      <c r="E97" s="203" t="s">
        <v>179</v>
      </c>
      <c r="F97" s="203" t="s">
        <v>179</v>
      </c>
      <c r="G97" s="205" t="s">
        <v>176</v>
      </c>
      <c r="H97" s="205" t="s">
        <v>176</v>
      </c>
      <c r="I97" s="205" t="s">
        <v>176</v>
      </c>
      <c r="J97" s="33"/>
      <c r="K97" s="33"/>
      <c r="L97" s="265"/>
    </row>
    <row r="98" spans="2:12" x14ac:dyDescent="0.25">
      <c r="B98" s="17" t="s">
        <v>35</v>
      </c>
      <c r="C98" s="18">
        <v>45309</v>
      </c>
      <c r="D98" s="383" t="s">
        <v>179</v>
      </c>
      <c r="E98" s="203" t="s">
        <v>179</v>
      </c>
      <c r="F98" s="203" t="s">
        <v>179</v>
      </c>
      <c r="G98" s="205" t="s">
        <v>176</v>
      </c>
      <c r="H98" s="205" t="s">
        <v>176</v>
      </c>
      <c r="I98" s="205" t="s">
        <v>176</v>
      </c>
      <c r="J98" s="33"/>
      <c r="K98" s="33"/>
      <c r="L98" s="265"/>
    </row>
    <row r="99" spans="2:12" ht="15.75" thickBot="1" x14ac:dyDescent="0.3">
      <c r="B99" s="217" t="s">
        <v>37</v>
      </c>
      <c r="C99" s="218">
        <v>45310</v>
      </c>
      <c r="D99" s="422" t="s">
        <v>178</v>
      </c>
      <c r="E99" s="423" t="s">
        <v>178</v>
      </c>
      <c r="F99" s="423" t="s">
        <v>178</v>
      </c>
      <c r="G99" s="424" t="s">
        <v>176</v>
      </c>
      <c r="H99" s="424" t="s">
        <v>176</v>
      </c>
      <c r="I99" s="424" t="s">
        <v>176</v>
      </c>
      <c r="J99" s="38"/>
      <c r="K99" s="38"/>
      <c r="L99" s="425"/>
    </row>
    <row r="100" spans="2:12" x14ac:dyDescent="0.25">
      <c r="B100" s="236" t="s">
        <v>47</v>
      </c>
      <c r="C100" s="237"/>
      <c r="D100" s="238"/>
      <c r="E100" s="238"/>
      <c r="F100" s="238"/>
      <c r="G100" s="238"/>
      <c r="H100" s="238"/>
      <c r="I100" s="238"/>
      <c r="J100" s="238"/>
      <c r="K100" s="238"/>
      <c r="L100" s="239"/>
    </row>
    <row r="101" spans="2:12" ht="15.75" thickBot="1" x14ac:dyDescent="0.3">
      <c r="B101" s="240"/>
      <c r="C101" s="241"/>
      <c r="D101" s="241"/>
      <c r="E101" s="241"/>
      <c r="F101" s="241"/>
      <c r="G101" s="241"/>
      <c r="H101" s="241"/>
      <c r="I101" s="241"/>
      <c r="J101" s="241"/>
      <c r="K101" s="241"/>
      <c r="L101" s="242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2:1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2:1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2:1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2:1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2:1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2:1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2:1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2:1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2:1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2:12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2:12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2:12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2:12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2:12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2:12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2:12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2:12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2:12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2:12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2:12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2:12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2:17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2:17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2:17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2:17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2:17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2:17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2:17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2:17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2:17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2:17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2:17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2:17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2:17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2:17" x14ac:dyDescent="0.25">
      <c r="B910" s="43"/>
      <c r="C910" s="43"/>
      <c r="D910" s="43"/>
      <c r="E910" s="43"/>
      <c r="F910" s="43"/>
      <c r="G910" s="43"/>
      <c r="H910" s="43"/>
      <c r="I910" s="43"/>
      <c r="J910" s="44"/>
      <c r="K910" s="44"/>
      <c r="L910" s="44"/>
    </row>
    <row r="911" spans="2:17" x14ac:dyDescent="0.25">
      <c r="O911" s="33"/>
      <c r="P911" s="33"/>
      <c r="Q911" s="33"/>
    </row>
    <row r="912" spans="2:17" x14ac:dyDescent="0.25">
      <c r="O912" s="33"/>
      <c r="P912" s="33"/>
      <c r="Q912" s="33"/>
    </row>
    <row r="913" spans="15:17" x14ac:dyDescent="0.25">
      <c r="O913" s="33"/>
      <c r="P913" s="33"/>
      <c r="Q913" s="33"/>
    </row>
    <row r="914" spans="15:17" x14ac:dyDescent="0.25">
      <c r="O914" s="33"/>
      <c r="P914" s="33"/>
      <c r="Q914" s="33"/>
    </row>
    <row r="915" spans="15:17" x14ac:dyDescent="0.25">
      <c r="O915" s="33"/>
      <c r="P915" s="33"/>
      <c r="Q915" s="33"/>
    </row>
    <row r="916" spans="15:17" x14ac:dyDescent="0.25">
      <c r="O916" s="33"/>
      <c r="P916" s="33"/>
      <c r="Q916" s="33"/>
    </row>
    <row r="917" spans="15:17" x14ac:dyDescent="0.25">
      <c r="O917" s="33"/>
      <c r="P917" s="33"/>
      <c r="Q917" s="33"/>
    </row>
    <row r="918" spans="15:17" x14ac:dyDescent="0.25">
      <c r="O918" s="33"/>
      <c r="P918" s="33"/>
      <c r="Q918" s="33"/>
    </row>
    <row r="919" spans="15:17" x14ac:dyDescent="0.25">
      <c r="O919" s="33"/>
      <c r="P919" s="33"/>
      <c r="Q919" s="33"/>
    </row>
    <row r="920" spans="15:17" x14ac:dyDescent="0.25">
      <c r="O920" s="33"/>
      <c r="P920" s="33"/>
      <c r="Q920" s="33"/>
    </row>
    <row r="921" spans="15:17" x14ac:dyDescent="0.25">
      <c r="O921" s="33"/>
      <c r="P921" s="33"/>
      <c r="Q921" s="33"/>
    </row>
    <row r="922" spans="15:17" x14ac:dyDescent="0.25">
      <c r="O922" s="33"/>
      <c r="P922" s="33"/>
      <c r="Q922" s="33"/>
    </row>
    <row r="923" spans="15:17" x14ac:dyDescent="0.25">
      <c r="O923" s="33"/>
      <c r="P923" s="33"/>
      <c r="Q923" s="33"/>
    </row>
    <row r="924" spans="15:17" x14ac:dyDescent="0.25">
      <c r="O924" s="33"/>
      <c r="P924" s="33"/>
      <c r="Q924" s="33"/>
    </row>
    <row r="925" spans="15:17" x14ac:dyDescent="0.25">
      <c r="O925" s="33"/>
      <c r="P925" s="33"/>
      <c r="Q925" s="33"/>
    </row>
    <row r="926" spans="15:17" x14ac:dyDescent="0.25">
      <c r="O926" s="33"/>
      <c r="P926" s="33"/>
      <c r="Q926" s="33"/>
    </row>
    <row r="927" spans="15:17" x14ac:dyDescent="0.25">
      <c r="O927" s="33"/>
      <c r="P927" s="33"/>
      <c r="Q927" s="33"/>
    </row>
    <row r="928" spans="15:17" x14ac:dyDescent="0.25">
      <c r="O928" s="33"/>
      <c r="P928" s="33"/>
      <c r="Q928" s="33"/>
    </row>
    <row r="929" spans="15:17" x14ac:dyDescent="0.25">
      <c r="O929" s="33"/>
      <c r="P929" s="33"/>
      <c r="Q929" s="33"/>
    </row>
    <row r="930" spans="15:17" x14ac:dyDescent="0.25">
      <c r="O930" s="33"/>
      <c r="P930" s="33"/>
      <c r="Q930" s="33"/>
    </row>
    <row r="931" spans="15:17" x14ac:dyDescent="0.25">
      <c r="O931" s="33"/>
      <c r="P931" s="33"/>
      <c r="Q931" s="33"/>
    </row>
    <row r="932" spans="15:17" x14ac:dyDescent="0.25">
      <c r="O932" s="33"/>
      <c r="P932" s="33"/>
      <c r="Q932" s="33"/>
    </row>
    <row r="933" spans="15:17" x14ac:dyDescent="0.25">
      <c r="O933" s="33"/>
      <c r="P933" s="33"/>
      <c r="Q933" s="33"/>
    </row>
    <row r="934" spans="15:17" x14ac:dyDescent="0.25">
      <c r="O934" s="33"/>
      <c r="P934" s="33"/>
      <c r="Q934" s="33"/>
    </row>
    <row r="935" spans="15:17" x14ac:dyDescent="0.25">
      <c r="O935" s="33"/>
      <c r="P935" s="33"/>
      <c r="Q935" s="33"/>
    </row>
    <row r="936" spans="15:17" x14ac:dyDescent="0.25">
      <c r="O936" s="33"/>
      <c r="P936" s="33"/>
      <c r="Q936" s="33"/>
    </row>
    <row r="937" spans="15:17" x14ac:dyDescent="0.25">
      <c r="O937" s="33"/>
      <c r="P937" s="33"/>
      <c r="Q937" s="33"/>
    </row>
    <row r="938" spans="15:17" x14ac:dyDescent="0.25">
      <c r="O938" s="33"/>
      <c r="P938" s="33"/>
      <c r="Q938" s="33"/>
    </row>
    <row r="939" spans="15:17" x14ac:dyDescent="0.25">
      <c r="O939" s="33"/>
      <c r="P939" s="33"/>
      <c r="Q939" s="33"/>
    </row>
    <row r="940" spans="15:17" x14ac:dyDescent="0.25">
      <c r="O940" s="33"/>
      <c r="P940" s="33"/>
      <c r="Q940" s="33"/>
    </row>
    <row r="941" spans="15:17" x14ac:dyDescent="0.25">
      <c r="O941" s="33"/>
      <c r="P941" s="33"/>
      <c r="Q941" s="33"/>
    </row>
    <row r="942" spans="15:17" x14ac:dyDescent="0.25">
      <c r="O942" s="33"/>
      <c r="P942" s="33"/>
      <c r="Q942" s="33"/>
    </row>
    <row r="943" spans="15:17" x14ac:dyDescent="0.25">
      <c r="O943" s="33"/>
      <c r="P943" s="33"/>
      <c r="Q943" s="33"/>
    </row>
    <row r="944" spans="15:17" x14ac:dyDescent="0.25">
      <c r="O944" s="33"/>
      <c r="P944" s="33"/>
      <c r="Q944" s="33"/>
    </row>
    <row r="945" spans="15:17" x14ac:dyDescent="0.25">
      <c r="O945" s="33"/>
      <c r="P945" s="33"/>
      <c r="Q945" s="33"/>
    </row>
    <row r="946" spans="15:17" x14ac:dyDescent="0.25">
      <c r="O946" s="33"/>
      <c r="P946" s="33"/>
      <c r="Q946" s="33"/>
    </row>
    <row r="947" spans="15:17" x14ac:dyDescent="0.25">
      <c r="O947" s="33"/>
      <c r="P947" s="33"/>
      <c r="Q947" s="33"/>
    </row>
    <row r="948" spans="15:17" x14ac:dyDescent="0.25">
      <c r="O948" s="33"/>
      <c r="P948" s="33"/>
      <c r="Q948" s="33"/>
    </row>
    <row r="949" spans="15:17" x14ac:dyDescent="0.25">
      <c r="O949" s="33"/>
      <c r="P949" s="33"/>
      <c r="Q949" s="33"/>
    </row>
    <row r="950" spans="15:17" x14ac:dyDescent="0.25">
      <c r="O950" s="33"/>
      <c r="P950" s="33"/>
      <c r="Q950" s="33"/>
    </row>
    <row r="951" spans="15:17" x14ac:dyDescent="0.25">
      <c r="O951" s="33"/>
      <c r="P951" s="33"/>
      <c r="Q951" s="33"/>
    </row>
    <row r="952" spans="15:17" x14ac:dyDescent="0.25">
      <c r="O952" s="33"/>
      <c r="P952" s="33"/>
      <c r="Q952" s="33"/>
    </row>
    <row r="953" spans="15:17" x14ac:dyDescent="0.25">
      <c r="O953" s="33"/>
      <c r="P953" s="33"/>
      <c r="Q953" s="33"/>
    </row>
    <row r="954" spans="15:17" x14ac:dyDescent="0.25">
      <c r="O954" s="33"/>
      <c r="P954" s="33"/>
      <c r="Q954" s="33"/>
    </row>
    <row r="955" spans="15:17" x14ac:dyDescent="0.25">
      <c r="O955" s="33"/>
      <c r="P955" s="33"/>
      <c r="Q955" s="33"/>
    </row>
    <row r="956" spans="15:17" x14ac:dyDescent="0.25">
      <c r="O956" s="33"/>
      <c r="P956" s="33"/>
      <c r="Q956" s="33"/>
    </row>
    <row r="957" spans="15:17" x14ac:dyDescent="0.25">
      <c r="O957" s="33"/>
      <c r="P957" s="33"/>
      <c r="Q957" s="33"/>
    </row>
    <row r="958" spans="15:17" x14ac:dyDescent="0.25">
      <c r="O958" s="33"/>
      <c r="P958" s="33"/>
      <c r="Q958" s="33"/>
    </row>
    <row r="959" spans="15:17" x14ac:dyDescent="0.25">
      <c r="O959" s="33"/>
      <c r="P959" s="33"/>
      <c r="Q959" s="33"/>
    </row>
    <row r="960" spans="15:17" x14ac:dyDescent="0.25">
      <c r="O960" s="33"/>
      <c r="P960" s="33"/>
      <c r="Q960" s="33"/>
    </row>
    <row r="961" spans="15:17" x14ac:dyDescent="0.25">
      <c r="O961" s="33"/>
      <c r="P961" s="33"/>
      <c r="Q961" s="33"/>
    </row>
    <row r="962" spans="15:17" x14ac:dyDescent="0.25">
      <c r="O962" s="33"/>
      <c r="P962" s="33"/>
      <c r="Q962" s="33"/>
    </row>
    <row r="963" spans="15:17" x14ac:dyDescent="0.25">
      <c r="O963" s="33"/>
      <c r="P963" s="33"/>
      <c r="Q963" s="33"/>
    </row>
    <row r="964" spans="15:17" x14ac:dyDescent="0.25">
      <c r="O964" s="33"/>
      <c r="P964" s="33"/>
      <c r="Q964" s="33"/>
    </row>
    <row r="965" spans="15:17" x14ac:dyDescent="0.25">
      <c r="O965" s="33"/>
      <c r="P965" s="33"/>
      <c r="Q965" s="33"/>
    </row>
    <row r="966" spans="15:17" x14ac:dyDescent="0.25">
      <c r="O966" s="33"/>
      <c r="P966" s="33"/>
      <c r="Q966" s="33"/>
    </row>
    <row r="967" spans="15:17" x14ac:dyDescent="0.25">
      <c r="O967" s="33"/>
      <c r="P967" s="33"/>
      <c r="Q967" s="33"/>
    </row>
    <row r="968" spans="15:17" x14ac:dyDescent="0.25">
      <c r="O968" s="33"/>
      <c r="P968" s="33"/>
      <c r="Q968" s="33"/>
    </row>
    <row r="969" spans="15:17" x14ac:dyDescent="0.25">
      <c r="O969" s="33"/>
      <c r="P969" s="33"/>
      <c r="Q969" s="33"/>
    </row>
    <row r="970" spans="15:17" x14ac:dyDescent="0.25">
      <c r="O970" s="33"/>
      <c r="P970" s="33"/>
      <c r="Q970" s="33"/>
    </row>
    <row r="971" spans="15:17" x14ac:dyDescent="0.25">
      <c r="O971" s="33"/>
      <c r="P971" s="33"/>
      <c r="Q971" s="33"/>
    </row>
    <row r="972" spans="15:17" x14ac:dyDescent="0.25">
      <c r="O972" s="33"/>
      <c r="P972" s="33"/>
      <c r="Q972" s="33"/>
    </row>
    <row r="973" spans="15:17" x14ac:dyDescent="0.25">
      <c r="O973" s="33"/>
      <c r="P973" s="33"/>
      <c r="Q973" s="33"/>
    </row>
    <row r="974" spans="15:17" x14ac:dyDescent="0.25">
      <c r="O974" s="33"/>
      <c r="P974" s="33"/>
      <c r="Q974" s="33"/>
    </row>
    <row r="975" spans="15:17" x14ac:dyDescent="0.25">
      <c r="O975" s="33"/>
      <c r="P975" s="33"/>
      <c r="Q975" s="33"/>
    </row>
    <row r="976" spans="15:17" x14ac:dyDescent="0.25">
      <c r="O976" s="33"/>
      <c r="P976" s="33"/>
      <c r="Q976" s="33"/>
    </row>
    <row r="977" spans="15:17" x14ac:dyDescent="0.25">
      <c r="O977" s="33"/>
      <c r="P977" s="33"/>
      <c r="Q977" s="33"/>
    </row>
    <row r="978" spans="15:17" x14ac:dyDescent="0.25">
      <c r="O978" s="33"/>
      <c r="P978" s="33"/>
      <c r="Q978" s="33"/>
    </row>
    <row r="979" spans="15:17" x14ac:dyDescent="0.25">
      <c r="O979" s="33"/>
      <c r="P979" s="33"/>
      <c r="Q979" s="33"/>
    </row>
    <row r="980" spans="15:17" x14ac:dyDescent="0.25">
      <c r="O980" s="33"/>
      <c r="P980" s="33"/>
      <c r="Q980" s="33"/>
    </row>
    <row r="981" spans="15:17" x14ac:dyDescent="0.25">
      <c r="O981" s="33"/>
      <c r="P981" s="33"/>
      <c r="Q981" s="33"/>
    </row>
    <row r="982" spans="15:17" x14ac:dyDescent="0.25">
      <c r="O982" s="33"/>
      <c r="P982" s="33"/>
      <c r="Q982" s="33"/>
    </row>
    <row r="983" spans="15:17" x14ac:dyDescent="0.25">
      <c r="O983" s="33"/>
      <c r="P983" s="33"/>
      <c r="Q983" s="33"/>
    </row>
    <row r="984" spans="15:17" x14ac:dyDescent="0.25">
      <c r="O984" s="33"/>
      <c r="P984" s="33"/>
      <c r="Q984" s="33"/>
    </row>
    <row r="985" spans="15:17" x14ac:dyDescent="0.25">
      <c r="O985" s="33"/>
      <c r="P985" s="33"/>
      <c r="Q985" s="33"/>
    </row>
    <row r="986" spans="15:17" x14ac:dyDescent="0.25">
      <c r="O986" s="33"/>
      <c r="P986" s="33"/>
      <c r="Q986" s="33"/>
    </row>
    <row r="987" spans="15:17" x14ac:dyDescent="0.25">
      <c r="O987" s="33"/>
      <c r="P987" s="33"/>
      <c r="Q987" s="33"/>
    </row>
    <row r="988" spans="15:17" x14ac:dyDescent="0.25">
      <c r="O988" s="33"/>
      <c r="P988" s="33"/>
      <c r="Q988" s="33"/>
    </row>
    <row r="989" spans="15:17" x14ac:dyDescent="0.25">
      <c r="O989" s="33"/>
      <c r="P989" s="33"/>
      <c r="Q989" s="33"/>
    </row>
    <row r="990" spans="15:17" x14ac:dyDescent="0.25">
      <c r="O990" s="33"/>
      <c r="P990" s="33"/>
      <c r="Q990" s="33"/>
    </row>
    <row r="991" spans="15:17" x14ac:dyDescent="0.25">
      <c r="O991" s="33"/>
      <c r="P991" s="33"/>
      <c r="Q991" s="33"/>
    </row>
    <row r="992" spans="15:17" x14ac:dyDescent="0.25">
      <c r="O992" s="33"/>
      <c r="P992" s="33"/>
      <c r="Q992" s="33"/>
    </row>
    <row r="993" spans="15:17" x14ac:dyDescent="0.25">
      <c r="O993" s="33"/>
      <c r="P993" s="33"/>
      <c r="Q993" s="33"/>
    </row>
    <row r="994" spans="15:17" x14ac:dyDescent="0.25">
      <c r="O994" s="33"/>
      <c r="P994" s="33"/>
      <c r="Q994" s="33"/>
    </row>
    <row r="995" spans="15:17" x14ac:dyDescent="0.25">
      <c r="O995" s="33"/>
      <c r="P995" s="33"/>
      <c r="Q995" s="33"/>
    </row>
    <row r="996" spans="15:17" x14ac:dyDescent="0.25">
      <c r="O996" s="33"/>
      <c r="P996" s="33"/>
      <c r="Q996" s="33"/>
    </row>
    <row r="997" spans="15:17" x14ac:dyDescent="0.25">
      <c r="O997" s="33"/>
      <c r="P997" s="33"/>
      <c r="Q997" s="33"/>
    </row>
    <row r="998" spans="15:17" x14ac:dyDescent="0.25">
      <c r="O998" s="33"/>
      <c r="P998" s="33"/>
      <c r="Q998" s="33"/>
    </row>
    <row r="999" spans="15:17" x14ac:dyDescent="0.25">
      <c r="O999" s="33"/>
      <c r="P999" s="33"/>
      <c r="Q999" s="33"/>
    </row>
    <row r="1000" spans="15:17" x14ac:dyDescent="0.25">
      <c r="O1000" s="33"/>
      <c r="P1000" s="33"/>
      <c r="Q1000" s="33"/>
    </row>
    <row r="1001" spans="15:17" x14ac:dyDescent="0.25">
      <c r="O1001" s="33"/>
      <c r="P1001" s="33"/>
      <c r="Q1001" s="33"/>
    </row>
    <row r="1002" spans="15:17" x14ac:dyDescent="0.25">
      <c r="O1002" s="33"/>
      <c r="P1002" s="33"/>
      <c r="Q1002" s="33"/>
    </row>
    <row r="1003" spans="15:17" x14ac:dyDescent="0.25">
      <c r="O1003" s="33"/>
      <c r="P1003" s="33"/>
      <c r="Q1003" s="33"/>
    </row>
    <row r="1004" spans="15:17" x14ac:dyDescent="0.25">
      <c r="O1004" s="33"/>
      <c r="P1004" s="33"/>
      <c r="Q1004" s="33"/>
    </row>
    <row r="1005" spans="15:17" x14ac:dyDescent="0.25">
      <c r="O1005" s="33"/>
      <c r="P1005" s="33"/>
      <c r="Q1005" s="33"/>
    </row>
    <row r="1006" spans="15:17" x14ac:dyDescent="0.25">
      <c r="O1006" s="33"/>
      <c r="P1006" s="33"/>
      <c r="Q1006" s="33"/>
    </row>
    <row r="1007" spans="15:17" x14ac:dyDescent="0.25">
      <c r="O1007" s="33"/>
      <c r="P1007" s="33"/>
      <c r="Q1007" s="33"/>
    </row>
    <row r="1008" spans="15:17" x14ac:dyDescent="0.25">
      <c r="O1008" s="33"/>
      <c r="P1008" s="33"/>
      <c r="Q1008" s="33"/>
    </row>
    <row r="1009" spans="15:17" x14ac:dyDescent="0.25">
      <c r="O1009" s="33"/>
      <c r="P1009" s="33"/>
      <c r="Q1009" s="33"/>
    </row>
    <row r="1010" spans="15:17" x14ac:dyDescent="0.25">
      <c r="O1010" s="33"/>
      <c r="P1010" s="33"/>
      <c r="Q1010" s="33"/>
    </row>
    <row r="1011" spans="15:17" x14ac:dyDescent="0.25">
      <c r="O1011" s="33"/>
      <c r="P1011" s="33"/>
      <c r="Q1011" s="33"/>
    </row>
    <row r="1012" spans="15:17" x14ac:dyDescent="0.25">
      <c r="O1012" s="33"/>
      <c r="P1012" s="33"/>
      <c r="Q1012" s="33"/>
    </row>
    <row r="1013" spans="15:17" x14ac:dyDescent="0.25">
      <c r="O1013" s="33"/>
      <c r="P1013" s="33"/>
      <c r="Q1013" s="33"/>
    </row>
    <row r="1014" spans="15:17" x14ac:dyDescent="0.25">
      <c r="O1014" s="33"/>
      <c r="P1014" s="33"/>
      <c r="Q1014" s="33"/>
    </row>
    <row r="1015" spans="15:17" x14ac:dyDescent="0.25">
      <c r="O1015" s="33"/>
      <c r="P1015" s="33"/>
      <c r="Q1015" s="33"/>
    </row>
    <row r="1016" spans="15:17" x14ac:dyDescent="0.25">
      <c r="O1016" s="33"/>
      <c r="P1016" s="33"/>
      <c r="Q1016" s="33"/>
    </row>
    <row r="1017" spans="15:17" x14ac:dyDescent="0.25">
      <c r="O1017" s="33"/>
      <c r="P1017" s="33"/>
      <c r="Q1017" s="33"/>
    </row>
    <row r="1018" spans="15:17" x14ac:dyDescent="0.25">
      <c r="O1018" s="33"/>
      <c r="P1018" s="33"/>
      <c r="Q1018" s="33"/>
    </row>
    <row r="1019" spans="15:17" x14ac:dyDescent="0.25">
      <c r="O1019" s="33"/>
      <c r="P1019" s="33"/>
      <c r="Q1019" s="33"/>
    </row>
    <row r="1020" spans="15:17" x14ac:dyDescent="0.25">
      <c r="O1020" s="33"/>
      <c r="P1020" s="33"/>
      <c r="Q1020" s="33"/>
    </row>
    <row r="1021" spans="15:17" x14ac:dyDescent="0.25">
      <c r="O1021" s="33"/>
      <c r="P1021" s="33"/>
      <c r="Q1021" s="33"/>
    </row>
    <row r="1022" spans="15:17" x14ac:dyDescent="0.25">
      <c r="O1022" s="33"/>
      <c r="P1022" s="33"/>
      <c r="Q1022" s="33"/>
    </row>
    <row r="1023" spans="15:17" x14ac:dyDescent="0.25">
      <c r="O1023" s="33"/>
      <c r="P1023" s="33"/>
      <c r="Q1023" s="33"/>
    </row>
    <row r="1024" spans="15:17" x14ac:dyDescent="0.25">
      <c r="O1024" s="33"/>
      <c r="P1024" s="33"/>
      <c r="Q1024" s="33"/>
    </row>
    <row r="1025" spans="15:17" x14ac:dyDescent="0.25">
      <c r="O1025" s="33"/>
      <c r="P1025" s="33"/>
      <c r="Q1025" s="33"/>
    </row>
    <row r="1026" spans="15:17" x14ac:dyDescent="0.25">
      <c r="O1026" s="33"/>
      <c r="P1026" s="33"/>
      <c r="Q1026" s="33"/>
    </row>
    <row r="1027" spans="15:17" x14ac:dyDescent="0.25">
      <c r="O1027" s="33"/>
      <c r="P1027" s="33"/>
      <c r="Q1027" s="33"/>
    </row>
    <row r="1028" spans="15:17" x14ac:dyDescent="0.25">
      <c r="O1028" s="33"/>
      <c r="P1028" s="33"/>
      <c r="Q1028" s="33"/>
    </row>
    <row r="1029" spans="15:17" x14ac:dyDescent="0.25">
      <c r="O1029" s="33"/>
      <c r="P1029" s="33"/>
      <c r="Q1029" s="33"/>
    </row>
    <row r="1030" spans="15:17" x14ac:dyDescent="0.25">
      <c r="O1030" s="33"/>
      <c r="P1030" s="33"/>
      <c r="Q1030" s="33"/>
    </row>
    <row r="1031" spans="15:17" x14ac:dyDescent="0.25">
      <c r="O1031" s="33"/>
      <c r="P1031" s="33"/>
      <c r="Q1031" s="33"/>
    </row>
    <row r="1032" spans="15:17" x14ac:dyDescent="0.25">
      <c r="O1032" s="33"/>
      <c r="P1032" s="33"/>
      <c r="Q1032" s="33"/>
    </row>
    <row r="1033" spans="15:17" x14ac:dyDescent="0.25">
      <c r="O1033" s="33"/>
      <c r="P1033" s="33"/>
      <c r="Q1033" s="33"/>
    </row>
    <row r="1034" spans="15:17" x14ac:dyDescent="0.25">
      <c r="O1034" s="33"/>
      <c r="P1034" s="33"/>
      <c r="Q1034" s="33"/>
    </row>
    <row r="1035" spans="15:17" x14ac:dyDescent="0.25">
      <c r="O1035" s="33"/>
      <c r="P1035" s="33"/>
      <c r="Q1035" s="33"/>
    </row>
    <row r="1036" spans="15:17" x14ac:dyDescent="0.25">
      <c r="O1036" s="33"/>
      <c r="P1036" s="33"/>
      <c r="Q1036" s="33"/>
    </row>
    <row r="1037" spans="15:17" x14ac:dyDescent="0.25">
      <c r="O1037" s="33"/>
      <c r="P1037" s="33"/>
      <c r="Q1037" s="33"/>
    </row>
    <row r="1038" spans="15:17" x14ac:dyDescent="0.25">
      <c r="O1038" s="33"/>
      <c r="P1038" s="33"/>
      <c r="Q1038" s="33"/>
    </row>
    <row r="1039" spans="15:17" x14ac:dyDescent="0.25">
      <c r="O1039" s="33"/>
      <c r="P1039" s="33"/>
      <c r="Q1039" s="33"/>
    </row>
    <row r="1040" spans="15:17" x14ac:dyDescent="0.25">
      <c r="O1040" s="33"/>
      <c r="P1040" s="33"/>
      <c r="Q1040" s="33"/>
    </row>
    <row r="1041" spans="15:17" x14ac:dyDescent="0.25">
      <c r="O1041" s="33"/>
      <c r="P1041" s="33"/>
      <c r="Q1041" s="33"/>
    </row>
    <row r="1042" spans="15:17" x14ac:dyDescent="0.25">
      <c r="O1042" s="33"/>
      <c r="P1042" s="33"/>
      <c r="Q1042" s="33"/>
    </row>
    <row r="1043" spans="15:17" x14ac:dyDescent="0.25">
      <c r="O1043" s="33"/>
      <c r="P1043" s="33"/>
      <c r="Q1043" s="33"/>
    </row>
    <row r="1044" spans="15:17" x14ac:dyDescent="0.25">
      <c r="O1044" s="33"/>
      <c r="P1044" s="33"/>
      <c r="Q1044" s="33"/>
    </row>
    <row r="1045" spans="15:17" x14ac:dyDescent="0.25">
      <c r="O1045" s="33"/>
      <c r="P1045" s="33"/>
      <c r="Q1045" s="33"/>
    </row>
    <row r="1046" spans="15:17" x14ac:dyDescent="0.25">
      <c r="O1046" s="33"/>
      <c r="P1046" s="33"/>
      <c r="Q1046" s="33"/>
    </row>
    <row r="1047" spans="15:17" x14ac:dyDescent="0.25">
      <c r="O1047" s="33"/>
      <c r="P1047" s="33"/>
      <c r="Q1047" s="33"/>
    </row>
    <row r="1048" spans="15:17" x14ac:dyDescent="0.25">
      <c r="O1048" s="33"/>
      <c r="P1048" s="33"/>
      <c r="Q1048" s="33"/>
    </row>
    <row r="1049" spans="15:17" x14ac:dyDescent="0.25">
      <c r="O1049" s="33"/>
      <c r="P1049" s="33"/>
      <c r="Q1049" s="33"/>
    </row>
    <row r="1050" spans="15:17" x14ac:dyDescent="0.25">
      <c r="O1050" s="33"/>
      <c r="P1050" s="33"/>
      <c r="Q1050" s="33"/>
    </row>
    <row r="1051" spans="15:17" x14ac:dyDescent="0.25">
      <c r="O1051" s="33"/>
      <c r="P1051" s="33"/>
      <c r="Q1051" s="33"/>
    </row>
    <row r="1052" spans="15:17" x14ac:dyDescent="0.25">
      <c r="O1052" s="33"/>
      <c r="P1052" s="33"/>
      <c r="Q1052" s="33"/>
    </row>
    <row r="1053" spans="15:17" x14ac:dyDescent="0.25">
      <c r="O1053" s="33"/>
      <c r="P1053" s="33"/>
      <c r="Q1053" s="33"/>
    </row>
    <row r="1054" spans="15:17" x14ac:dyDescent="0.25">
      <c r="O1054" s="33"/>
      <c r="P1054" s="33"/>
      <c r="Q1054" s="33"/>
    </row>
    <row r="1055" spans="15:17" x14ac:dyDescent="0.25">
      <c r="O1055" s="33"/>
      <c r="P1055" s="33"/>
      <c r="Q1055" s="33"/>
    </row>
    <row r="1056" spans="15:17" x14ac:dyDescent="0.25">
      <c r="O1056" s="33"/>
      <c r="P1056" s="33"/>
      <c r="Q1056" s="33"/>
    </row>
    <row r="1057" spans="15:17" x14ac:dyDescent="0.25">
      <c r="O1057" s="33"/>
      <c r="P1057" s="33"/>
      <c r="Q1057" s="33"/>
    </row>
    <row r="1058" spans="15:17" x14ac:dyDescent="0.25">
      <c r="O1058" s="33"/>
      <c r="P1058" s="33"/>
      <c r="Q1058" s="33"/>
    </row>
    <row r="1059" spans="15:17" x14ac:dyDescent="0.25">
      <c r="O1059" s="33"/>
      <c r="P1059" s="33"/>
      <c r="Q1059" s="33"/>
    </row>
    <row r="1060" spans="15:17" x14ac:dyDescent="0.25">
      <c r="O1060" s="33"/>
      <c r="P1060" s="33"/>
      <c r="Q1060" s="33"/>
    </row>
    <row r="1061" spans="15:17" x14ac:dyDescent="0.25">
      <c r="O1061" s="33"/>
      <c r="P1061" s="33"/>
      <c r="Q1061" s="33"/>
    </row>
    <row r="1062" spans="15:17" x14ac:dyDescent="0.25">
      <c r="O1062" s="33"/>
      <c r="P1062" s="33"/>
      <c r="Q1062" s="33"/>
    </row>
    <row r="1063" spans="15:17" x14ac:dyDescent="0.25">
      <c r="O1063" s="33"/>
      <c r="P1063" s="33"/>
      <c r="Q1063" s="33"/>
    </row>
    <row r="1064" spans="15:17" x14ac:dyDescent="0.25">
      <c r="O1064" s="33"/>
      <c r="P1064" s="33"/>
      <c r="Q1064" s="33"/>
    </row>
    <row r="1065" spans="15:17" x14ac:dyDescent="0.25">
      <c r="O1065" s="33"/>
      <c r="P1065" s="33"/>
      <c r="Q1065" s="33"/>
    </row>
    <row r="1066" spans="15:17" x14ac:dyDescent="0.25">
      <c r="O1066" s="33"/>
      <c r="P1066" s="33"/>
      <c r="Q1066" s="33"/>
    </row>
    <row r="1067" spans="15:17" x14ac:dyDescent="0.25">
      <c r="O1067" s="33"/>
      <c r="P1067" s="33"/>
      <c r="Q1067" s="33"/>
    </row>
    <row r="1068" spans="15:17" x14ac:dyDescent="0.25">
      <c r="O1068" s="33"/>
      <c r="P1068" s="33"/>
      <c r="Q1068" s="33"/>
    </row>
    <row r="1069" spans="15:17" x14ac:dyDescent="0.25">
      <c r="O1069" s="33"/>
      <c r="P1069" s="33"/>
      <c r="Q1069" s="33"/>
    </row>
    <row r="1070" spans="15:17" x14ac:dyDescent="0.25">
      <c r="O1070" s="33"/>
      <c r="P1070" s="33"/>
      <c r="Q1070" s="33"/>
    </row>
    <row r="1071" spans="15:17" x14ac:dyDescent="0.25">
      <c r="O1071" s="33"/>
      <c r="P1071" s="33"/>
      <c r="Q1071" s="33"/>
    </row>
    <row r="1072" spans="15:17" x14ac:dyDescent="0.25">
      <c r="O1072" s="33"/>
      <c r="P1072" s="33"/>
      <c r="Q1072" s="33"/>
    </row>
    <row r="1073" spans="15:17" x14ac:dyDescent="0.25">
      <c r="O1073" s="33"/>
      <c r="P1073" s="33"/>
      <c r="Q1073" s="33"/>
    </row>
    <row r="1074" spans="15:17" x14ac:dyDescent="0.25">
      <c r="O1074" s="33"/>
      <c r="P1074" s="33"/>
      <c r="Q1074" s="33"/>
    </row>
    <row r="1075" spans="15:17" x14ac:dyDescent="0.25">
      <c r="O1075" s="33"/>
      <c r="P1075" s="33"/>
      <c r="Q1075" s="33"/>
    </row>
    <row r="1076" spans="15:17" x14ac:dyDescent="0.25">
      <c r="O1076" s="33"/>
      <c r="P1076" s="33"/>
      <c r="Q1076" s="33"/>
    </row>
    <row r="1077" spans="15:17" x14ac:dyDescent="0.25">
      <c r="O1077" s="33"/>
      <c r="P1077" s="33"/>
      <c r="Q1077" s="33"/>
    </row>
    <row r="1078" spans="15:17" x14ac:dyDescent="0.25">
      <c r="O1078" s="33"/>
      <c r="P1078" s="33"/>
      <c r="Q1078" s="33"/>
    </row>
    <row r="1079" spans="15:17" x14ac:dyDescent="0.25">
      <c r="O1079" s="33"/>
      <c r="P1079" s="33"/>
      <c r="Q1079" s="33"/>
    </row>
    <row r="1080" spans="15:17" x14ac:dyDescent="0.25">
      <c r="O1080" s="33"/>
      <c r="P1080" s="33"/>
      <c r="Q1080" s="33"/>
    </row>
    <row r="1081" spans="15:17" x14ac:dyDescent="0.25">
      <c r="O1081" s="33"/>
      <c r="P1081" s="33"/>
      <c r="Q1081" s="33"/>
    </row>
    <row r="1082" spans="15:17" x14ac:dyDescent="0.25">
      <c r="O1082" s="33"/>
      <c r="P1082" s="33"/>
      <c r="Q1082" s="33"/>
    </row>
    <row r="1083" spans="15:17" x14ac:dyDescent="0.25">
      <c r="O1083" s="33"/>
      <c r="P1083" s="33"/>
      <c r="Q1083" s="33"/>
    </row>
    <row r="1084" spans="15:17" x14ac:dyDescent="0.25">
      <c r="O1084" s="33"/>
      <c r="P1084" s="33"/>
      <c r="Q1084" s="33"/>
    </row>
    <row r="1085" spans="15:17" x14ac:dyDescent="0.25">
      <c r="O1085" s="33"/>
      <c r="P1085" s="33"/>
      <c r="Q1085" s="33"/>
    </row>
    <row r="1086" spans="15:17" x14ac:dyDescent="0.25">
      <c r="O1086" s="33"/>
      <c r="P1086" s="33"/>
      <c r="Q1086" s="33"/>
    </row>
    <row r="1087" spans="15:17" x14ac:dyDescent="0.25">
      <c r="O1087" s="33"/>
      <c r="P1087" s="33"/>
      <c r="Q1087" s="33"/>
    </row>
    <row r="1088" spans="15:17" x14ac:dyDescent="0.25">
      <c r="O1088" s="33"/>
      <c r="P1088" s="33"/>
      <c r="Q1088" s="33"/>
    </row>
    <row r="1089" spans="15:17" x14ac:dyDescent="0.25">
      <c r="O1089" s="33"/>
      <c r="P1089" s="33"/>
      <c r="Q1089" s="33"/>
    </row>
    <row r="1090" spans="15:17" x14ac:dyDescent="0.25">
      <c r="O1090" s="33"/>
      <c r="P1090" s="33"/>
      <c r="Q1090" s="33"/>
    </row>
    <row r="1091" spans="15:17" x14ac:dyDescent="0.25">
      <c r="O1091" s="33"/>
      <c r="P1091" s="33"/>
      <c r="Q1091" s="33"/>
    </row>
    <row r="1092" spans="15:17" x14ac:dyDescent="0.25">
      <c r="O1092" s="33"/>
      <c r="P1092" s="33"/>
      <c r="Q1092" s="33"/>
    </row>
    <row r="1093" spans="15:17" x14ac:dyDescent="0.25">
      <c r="O1093" s="33"/>
      <c r="P1093" s="33"/>
      <c r="Q1093" s="33"/>
    </row>
    <row r="1094" spans="15:17" x14ac:dyDescent="0.25">
      <c r="O1094" s="33"/>
      <c r="P1094" s="33"/>
      <c r="Q1094" s="33"/>
    </row>
    <row r="1095" spans="15:17" x14ac:dyDescent="0.25">
      <c r="O1095" s="33"/>
      <c r="P1095" s="33"/>
      <c r="Q1095" s="33"/>
    </row>
    <row r="1096" spans="15:17" x14ac:dyDescent="0.25">
      <c r="O1096" s="33"/>
      <c r="P1096" s="33"/>
      <c r="Q1096" s="33"/>
    </row>
    <row r="1097" spans="15:17" x14ac:dyDescent="0.25">
      <c r="O1097" s="33"/>
      <c r="P1097" s="33"/>
      <c r="Q1097" s="33"/>
    </row>
    <row r="1098" spans="15:17" x14ac:dyDescent="0.25">
      <c r="O1098" s="33"/>
      <c r="P1098" s="33"/>
      <c r="Q1098" s="33"/>
    </row>
    <row r="1099" spans="15:17" x14ac:dyDescent="0.25">
      <c r="O1099" s="33"/>
      <c r="P1099" s="33"/>
      <c r="Q1099" s="33"/>
    </row>
    <row r="1100" spans="15:17" x14ac:dyDescent="0.25">
      <c r="O1100" s="33"/>
      <c r="P1100" s="33"/>
      <c r="Q1100" s="33"/>
    </row>
    <row r="1101" spans="15:17" x14ac:dyDescent="0.25">
      <c r="O1101" s="33"/>
      <c r="P1101" s="33"/>
      <c r="Q1101" s="33"/>
    </row>
    <row r="1102" spans="15:17" x14ac:dyDescent="0.25">
      <c r="O1102" s="33"/>
      <c r="P1102" s="33"/>
      <c r="Q1102" s="33"/>
    </row>
    <row r="1103" spans="15:17" x14ac:dyDescent="0.25">
      <c r="O1103" s="33"/>
      <c r="P1103" s="33"/>
      <c r="Q1103" s="33"/>
    </row>
    <row r="1104" spans="15:17" x14ac:dyDescent="0.25">
      <c r="O1104" s="33"/>
      <c r="P1104" s="33"/>
      <c r="Q1104" s="33"/>
    </row>
    <row r="1105" spans="15:17" x14ac:dyDescent="0.25">
      <c r="O1105" s="33"/>
      <c r="P1105" s="33"/>
      <c r="Q1105" s="33"/>
    </row>
    <row r="1106" spans="15:17" x14ac:dyDescent="0.25">
      <c r="O1106" s="33"/>
      <c r="P1106" s="33"/>
      <c r="Q1106" s="33"/>
    </row>
    <row r="1107" spans="15:17" x14ac:dyDescent="0.25">
      <c r="O1107" s="33"/>
      <c r="P1107" s="33"/>
      <c r="Q1107" s="33"/>
    </row>
    <row r="1108" spans="15:17" x14ac:dyDescent="0.25">
      <c r="O1108" s="33"/>
      <c r="P1108" s="33"/>
      <c r="Q1108" s="33"/>
    </row>
    <row r="1109" spans="15:17" x14ac:dyDescent="0.25">
      <c r="O1109" s="33"/>
      <c r="P1109" s="33"/>
      <c r="Q1109" s="33"/>
    </row>
    <row r="1110" spans="15:17" x14ac:dyDescent="0.25">
      <c r="O1110" s="33"/>
      <c r="P1110" s="33"/>
      <c r="Q1110" s="33"/>
    </row>
    <row r="1111" spans="15:17" x14ac:dyDescent="0.25">
      <c r="O1111" s="33"/>
      <c r="P1111" s="33"/>
      <c r="Q1111" s="33"/>
    </row>
    <row r="1112" spans="15:17" x14ac:dyDescent="0.25">
      <c r="O1112" s="33"/>
      <c r="P1112" s="33"/>
      <c r="Q1112" s="33"/>
    </row>
    <row r="1113" spans="15:17" x14ac:dyDescent="0.25">
      <c r="O1113" s="33"/>
      <c r="P1113" s="33"/>
      <c r="Q1113" s="33"/>
    </row>
    <row r="1114" spans="15:17" x14ac:dyDescent="0.25">
      <c r="O1114" s="33"/>
      <c r="P1114" s="33"/>
      <c r="Q1114" s="33"/>
    </row>
    <row r="1115" spans="15:17" x14ac:dyDescent="0.25">
      <c r="O1115" s="33"/>
      <c r="P1115" s="33"/>
      <c r="Q1115" s="33"/>
    </row>
    <row r="1116" spans="15:17" x14ac:dyDescent="0.25">
      <c r="O1116" s="33"/>
      <c r="P1116" s="33"/>
      <c r="Q1116" s="33"/>
    </row>
    <row r="1117" spans="15:17" x14ac:dyDescent="0.25">
      <c r="O1117" s="33"/>
      <c r="P1117" s="33"/>
      <c r="Q1117" s="33"/>
    </row>
    <row r="1118" spans="15:17" x14ac:dyDescent="0.25">
      <c r="O1118" s="33"/>
      <c r="P1118" s="33"/>
      <c r="Q1118" s="33"/>
    </row>
    <row r="1119" spans="15:17" x14ac:dyDescent="0.25">
      <c r="O1119" s="33"/>
      <c r="P1119" s="33"/>
      <c r="Q1119" s="33"/>
    </row>
    <row r="1120" spans="15:17" x14ac:dyDescent="0.25">
      <c r="O1120" s="33"/>
      <c r="P1120" s="33"/>
      <c r="Q1120" s="33"/>
    </row>
    <row r="1121" spans="15:17" x14ac:dyDescent="0.25">
      <c r="O1121" s="33"/>
      <c r="P1121" s="33"/>
      <c r="Q1121" s="33"/>
    </row>
    <row r="1122" spans="15:17" x14ac:dyDescent="0.25">
      <c r="O1122" s="33"/>
      <c r="P1122" s="33"/>
      <c r="Q1122" s="33"/>
    </row>
    <row r="1123" spans="15:17" x14ac:dyDescent="0.25">
      <c r="O1123" s="33"/>
      <c r="P1123" s="33"/>
      <c r="Q1123" s="33"/>
    </row>
    <row r="1124" spans="15:17" x14ac:dyDescent="0.25">
      <c r="O1124" s="33"/>
      <c r="P1124" s="33"/>
      <c r="Q1124" s="33"/>
    </row>
    <row r="1125" spans="15:17" x14ac:dyDescent="0.25">
      <c r="O1125" s="33"/>
      <c r="P1125" s="33"/>
      <c r="Q1125" s="33"/>
    </row>
    <row r="1126" spans="15:17" x14ac:dyDescent="0.25">
      <c r="O1126" s="33"/>
      <c r="P1126" s="33"/>
      <c r="Q1126" s="33"/>
    </row>
    <row r="1127" spans="15:17" x14ac:dyDescent="0.25">
      <c r="O1127" s="33"/>
      <c r="P1127" s="33"/>
      <c r="Q1127" s="33"/>
    </row>
    <row r="1128" spans="15:17" x14ac:dyDescent="0.25">
      <c r="O1128" s="33"/>
      <c r="P1128" s="33"/>
      <c r="Q1128" s="33"/>
    </row>
    <row r="1129" spans="15:17" x14ac:dyDescent="0.25">
      <c r="O1129" s="33"/>
      <c r="P1129" s="33"/>
      <c r="Q1129" s="33"/>
    </row>
    <row r="1130" spans="15:17" x14ac:dyDescent="0.25">
      <c r="O1130" s="33"/>
      <c r="P1130" s="33"/>
      <c r="Q1130" s="33"/>
    </row>
    <row r="1131" spans="15:17" x14ac:dyDescent="0.25">
      <c r="O1131" s="33"/>
      <c r="P1131" s="33"/>
      <c r="Q1131" s="33"/>
    </row>
    <row r="1132" spans="15:17" x14ac:dyDescent="0.25">
      <c r="O1132" s="33"/>
      <c r="P1132" s="33"/>
      <c r="Q1132" s="33"/>
    </row>
    <row r="1133" spans="15:17" x14ac:dyDescent="0.25">
      <c r="O1133" s="33"/>
      <c r="P1133" s="33"/>
      <c r="Q1133" s="33"/>
    </row>
    <row r="1134" spans="15:17" x14ac:dyDescent="0.25">
      <c r="O1134" s="33"/>
      <c r="P1134" s="33"/>
      <c r="Q1134" s="33"/>
    </row>
    <row r="1135" spans="15:17" x14ac:dyDescent="0.25">
      <c r="O1135" s="33"/>
      <c r="P1135" s="33"/>
      <c r="Q1135" s="33"/>
    </row>
    <row r="1136" spans="15:17" x14ac:dyDescent="0.25">
      <c r="O1136" s="33"/>
      <c r="P1136" s="33"/>
      <c r="Q1136" s="33"/>
    </row>
    <row r="1137" spans="15:17" x14ac:dyDescent="0.25">
      <c r="O1137" s="33"/>
      <c r="P1137" s="33"/>
      <c r="Q1137" s="33"/>
    </row>
    <row r="1138" spans="15:17" x14ac:dyDescent="0.25">
      <c r="O1138" s="33"/>
      <c r="P1138" s="33"/>
      <c r="Q1138" s="33"/>
    </row>
    <row r="1139" spans="15:17" x14ac:dyDescent="0.25">
      <c r="O1139" s="33"/>
      <c r="P1139" s="33"/>
      <c r="Q1139" s="33"/>
    </row>
    <row r="1140" spans="15:17" x14ac:dyDescent="0.25">
      <c r="O1140" s="33"/>
      <c r="P1140" s="33"/>
      <c r="Q1140" s="33"/>
    </row>
    <row r="1141" spans="15:17" x14ac:dyDescent="0.25">
      <c r="O1141" s="33"/>
      <c r="P1141" s="33"/>
      <c r="Q1141" s="33"/>
    </row>
    <row r="1142" spans="15:17" x14ac:dyDescent="0.25">
      <c r="O1142" s="33"/>
      <c r="P1142" s="33"/>
      <c r="Q1142" s="33"/>
    </row>
    <row r="1143" spans="15:17" x14ac:dyDescent="0.25">
      <c r="O1143" s="33"/>
      <c r="P1143" s="33"/>
      <c r="Q1143" s="33"/>
    </row>
    <row r="1144" spans="15:17" x14ac:dyDescent="0.25">
      <c r="O1144" s="33"/>
      <c r="P1144" s="33"/>
      <c r="Q1144" s="33"/>
    </row>
    <row r="1145" spans="15:17" x14ac:dyDescent="0.25">
      <c r="O1145" s="33"/>
      <c r="P1145" s="33"/>
      <c r="Q1145" s="33"/>
    </row>
    <row r="1146" spans="15:17" x14ac:dyDescent="0.25">
      <c r="O1146" s="33"/>
      <c r="P1146" s="33"/>
      <c r="Q1146" s="33"/>
    </row>
    <row r="1147" spans="15:17" x14ac:dyDescent="0.25">
      <c r="O1147" s="33"/>
      <c r="P1147" s="33"/>
      <c r="Q1147" s="33"/>
    </row>
    <row r="1148" spans="15:17" x14ac:dyDescent="0.25">
      <c r="O1148" s="33"/>
      <c r="P1148" s="33"/>
      <c r="Q1148" s="33"/>
    </row>
    <row r="1149" spans="15:17" x14ac:dyDescent="0.25">
      <c r="O1149" s="33"/>
      <c r="P1149" s="33"/>
      <c r="Q1149" s="33"/>
    </row>
    <row r="1150" spans="15:17" x14ac:dyDescent="0.25">
      <c r="O1150" s="33"/>
      <c r="P1150" s="33"/>
      <c r="Q1150" s="33"/>
    </row>
    <row r="1151" spans="15:17" x14ac:dyDescent="0.25">
      <c r="O1151" s="33"/>
      <c r="P1151" s="33"/>
      <c r="Q1151" s="33"/>
    </row>
    <row r="1152" spans="15:17" x14ac:dyDescent="0.25">
      <c r="O1152" s="33"/>
      <c r="P1152" s="33"/>
      <c r="Q1152" s="33"/>
    </row>
    <row r="1153" spans="15:17" x14ac:dyDescent="0.25">
      <c r="O1153" s="33"/>
      <c r="P1153" s="33"/>
      <c r="Q1153" s="33"/>
    </row>
    <row r="1154" spans="15:17" x14ac:dyDescent="0.25">
      <c r="O1154" s="33"/>
      <c r="P1154" s="33"/>
      <c r="Q1154" s="33"/>
    </row>
    <row r="1155" spans="15:17" x14ac:dyDescent="0.25">
      <c r="O1155" s="33"/>
      <c r="P1155" s="33"/>
      <c r="Q1155" s="33"/>
    </row>
    <row r="1156" spans="15:17" x14ac:dyDescent="0.25">
      <c r="O1156" s="33"/>
      <c r="P1156" s="33"/>
      <c r="Q1156" s="33"/>
    </row>
    <row r="1157" spans="15:17" x14ac:dyDescent="0.25">
      <c r="O1157" s="33"/>
      <c r="P1157" s="33"/>
      <c r="Q1157" s="33"/>
    </row>
    <row r="1158" spans="15:17" x14ac:dyDescent="0.25">
      <c r="O1158" s="33"/>
      <c r="P1158" s="33"/>
      <c r="Q1158" s="33"/>
    </row>
    <row r="1159" spans="15:17" x14ac:dyDescent="0.25">
      <c r="O1159" s="33"/>
      <c r="P1159" s="33"/>
      <c r="Q1159" s="33"/>
    </row>
    <row r="1160" spans="15:17" x14ac:dyDescent="0.25">
      <c r="O1160" s="33"/>
      <c r="P1160" s="33"/>
      <c r="Q1160" s="33"/>
    </row>
    <row r="1161" spans="15:17" x14ac:dyDescent="0.25">
      <c r="O1161" s="33"/>
      <c r="P1161" s="33"/>
      <c r="Q1161" s="33"/>
    </row>
    <row r="1162" spans="15:17" x14ac:dyDescent="0.25">
      <c r="O1162" s="33"/>
      <c r="P1162" s="33"/>
      <c r="Q1162" s="33"/>
    </row>
    <row r="1163" spans="15:17" x14ac:dyDescent="0.25">
      <c r="O1163" s="33"/>
      <c r="P1163" s="33"/>
      <c r="Q1163" s="33"/>
    </row>
    <row r="1164" spans="15:17" x14ac:dyDescent="0.25">
      <c r="O1164" s="33"/>
      <c r="P1164" s="33"/>
      <c r="Q1164" s="33"/>
    </row>
    <row r="1165" spans="15:17" x14ac:dyDescent="0.25">
      <c r="O1165" s="33"/>
      <c r="P1165" s="33"/>
      <c r="Q1165" s="33"/>
    </row>
    <row r="1166" spans="15:17" x14ac:dyDescent="0.25">
      <c r="O1166" s="33"/>
      <c r="P1166" s="33"/>
      <c r="Q1166" s="33"/>
    </row>
    <row r="1167" spans="15:17" x14ac:dyDescent="0.25">
      <c r="O1167" s="33"/>
      <c r="P1167" s="33"/>
      <c r="Q1167" s="33"/>
    </row>
    <row r="1168" spans="15:17" x14ac:dyDescent="0.25">
      <c r="O1168" s="33"/>
      <c r="P1168" s="33"/>
      <c r="Q1168" s="33"/>
    </row>
    <row r="1169" spans="15:17" x14ac:dyDescent="0.25">
      <c r="O1169" s="33"/>
      <c r="P1169" s="33"/>
      <c r="Q1169" s="33"/>
    </row>
    <row r="1170" spans="15:17" x14ac:dyDescent="0.25">
      <c r="O1170" s="33"/>
      <c r="P1170" s="33"/>
      <c r="Q1170" s="33"/>
    </row>
    <row r="1171" spans="15:17" x14ac:dyDescent="0.25">
      <c r="O1171" s="33"/>
      <c r="P1171" s="33"/>
      <c r="Q1171" s="33"/>
    </row>
    <row r="1172" spans="15:17" x14ac:dyDescent="0.25">
      <c r="O1172" s="33"/>
      <c r="P1172" s="33"/>
      <c r="Q1172" s="33"/>
    </row>
    <row r="1173" spans="15:17" x14ac:dyDescent="0.25">
      <c r="O1173" s="33"/>
      <c r="P1173" s="33"/>
      <c r="Q1173" s="33"/>
    </row>
    <row r="1174" spans="15:17" x14ac:dyDescent="0.25">
      <c r="O1174" s="33"/>
      <c r="P1174" s="33"/>
      <c r="Q1174" s="33"/>
    </row>
    <row r="1175" spans="15:17" x14ac:dyDescent="0.25">
      <c r="O1175" s="33"/>
      <c r="P1175" s="33"/>
      <c r="Q1175" s="33"/>
    </row>
    <row r="1176" spans="15:17" x14ac:dyDescent="0.25">
      <c r="O1176" s="33"/>
      <c r="P1176" s="33"/>
      <c r="Q1176" s="33"/>
    </row>
    <row r="1177" spans="15:17" x14ac:dyDescent="0.25">
      <c r="O1177" s="33"/>
      <c r="P1177" s="33"/>
      <c r="Q1177" s="33"/>
    </row>
    <row r="1178" spans="15:17" x14ac:dyDescent="0.25">
      <c r="O1178" s="33"/>
      <c r="P1178" s="33"/>
      <c r="Q1178" s="33"/>
    </row>
    <row r="1179" spans="15:17" x14ac:dyDescent="0.25">
      <c r="O1179" s="33"/>
      <c r="P1179" s="33"/>
      <c r="Q1179" s="33"/>
    </row>
    <row r="1180" spans="15:17" x14ac:dyDescent="0.25">
      <c r="O1180" s="33"/>
      <c r="P1180" s="33"/>
      <c r="Q1180" s="33"/>
    </row>
    <row r="1181" spans="15:17" x14ac:dyDescent="0.25">
      <c r="O1181" s="33"/>
      <c r="P1181" s="33"/>
      <c r="Q1181" s="33"/>
    </row>
    <row r="1182" spans="15:17" x14ac:dyDescent="0.25">
      <c r="O1182" s="33"/>
      <c r="P1182" s="33"/>
      <c r="Q1182" s="33"/>
    </row>
    <row r="1183" spans="15:17" x14ac:dyDescent="0.25">
      <c r="O1183" s="33"/>
      <c r="P1183" s="33"/>
      <c r="Q1183" s="33"/>
    </row>
    <row r="1184" spans="15:17" x14ac:dyDescent="0.25">
      <c r="O1184" s="33"/>
      <c r="P1184" s="33"/>
      <c r="Q1184" s="33"/>
    </row>
    <row r="1185" spans="15:17" x14ac:dyDescent="0.25">
      <c r="O1185" s="33"/>
      <c r="P1185" s="33"/>
      <c r="Q1185" s="33"/>
    </row>
    <row r="1186" spans="15:17" x14ac:dyDescent="0.25">
      <c r="O1186" s="33"/>
      <c r="P1186" s="33"/>
      <c r="Q1186" s="33"/>
    </row>
    <row r="1187" spans="15:17" x14ac:dyDescent="0.25">
      <c r="O1187" s="33"/>
      <c r="P1187" s="33"/>
      <c r="Q1187" s="33"/>
    </row>
    <row r="1188" spans="15:17" x14ac:dyDescent="0.25">
      <c r="O1188" s="33"/>
      <c r="P1188" s="33"/>
      <c r="Q1188" s="33"/>
    </row>
    <row r="1189" spans="15:17" x14ac:dyDescent="0.25">
      <c r="O1189" s="33"/>
      <c r="P1189" s="33"/>
      <c r="Q1189" s="33"/>
    </row>
    <row r="1190" spans="15:17" x14ac:dyDescent="0.25">
      <c r="O1190" s="33"/>
      <c r="P1190" s="33"/>
      <c r="Q1190" s="33"/>
    </row>
    <row r="1191" spans="15:17" x14ac:dyDescent="0.25">
      <c r="O1191" s="33"/>
      <c r="P1191" s="33"/>
      <c r="Q1191" s="33"/>
    </row>
    <row r="1192" spans="15:17" x14ac:dyDescent="0.25">
      <c r="O1192" s="33"/>
      <c r="P1192" s="33"/>
      <c r="Q1192" s="33"/>
    </row>
    <row r="1193" spans="15:17" x14ac:dyDescent="0.25">
      <c r="O1193" s="33"/>
      <c r="P1193" s="33"/>
      <c r="Q1193" s="33"/>
    </row>
    <row r="1194" spans="15:17" x14ac:dyDescent="0.25">
      <c r="O1194" s="33"/>
      <c r="P1194" s="33"/>
      <c r="Q1194" s="33"/>
    </row>
    <row r="1195" spans="15:17" x14ac:dyDescent="0.25">
      <c r="O1195" s="33"/>
      <c r="P1195" s="33"/>
      <c r="Q1195" s="33"/>
    </row>
    <row r="1196" spans="15:17" x14ac:dyDescent="0.25">
      <c r="O1196" s="33"/>
      <c r="P1196" s="33"/>
      <c r="Q1196" s="33"/>
    </row>
    <row r="1197" spans="15:17" x14ac:dyDescent="0.25">
      <c r="O1197" s="33"/>
      <c r="P1197" s="33"/>
      <c r="Q1197" s="33"/>
    </row>
    <row r="1198" spans="15:17" x14ac:dyDescent="0.25">
      <c r="O1198" s="33"/>
      <c r="P1198" s="33"/>
      <c r="Q1198" s="33"/>
    </row>
    <row r="1199" spans="15:17" x14ac:dyDescent="0.25">
      <c r="O1199" s="33"/>
      <c r="P1199" s="33"/>
      <c r="Q1199" s="33"/>
    </row>
    <row r="1200" spans="15:17" x14ac:dyDescent="0.25">
      <c r="O1200" s="33"/>
      <c r="P1200" s="33"/>
      <c r="Q1200" s="33"/>
    </row>
    <row r="1201" spans="15:17" x14ac:dyDescent="0.25">
      <c r="O1201" s="33"/>
      <c r="P1201" s="33"/>
      <c r="Q1201" s="33"/>
    </row>
    <row r="1202" spans="15:17" x14ac:dyDescent="0.25">
      <c r="O1202" s="33"/>
      <c r="P1202" s="33"/>
      <c r="Q1202" s="33"/>
    </row>
    <row r="1203" spans="15:17" x14ac:dyDescent="0.25">
      <c r="O1203" s="33"/>
      <c r="P1203" s="33"/>
      <c r="Q1203" s="33"/>
    </row>
    <row r="1204" spans="15:17" x14ac:dyDescent="0.25">
      <c r="O1204" s="33"/>
      <c r="P1204" s="33"/>
      <c r="Q1204" s="33"/>
    </row>
    <row r="1205" spans="15:17" x14ac:dyDescent="0.25">
      <c r="O1205" s="33"/>
      <c r="P1205" s="33"/>
      <c r="Q1205" s="33"/>
    </row>
    <row r="1206" spans="15:17" x14ac:dyDescent="0.25">
      <c r="O1206" s="33"/>
      <c r="P1206" s="33"/>
      <c r="Q1206" s="33"/>
    </row>
    <row r="1207" spans="15:17" x14ac:dyDescent="0.25">
      <c r="O1207" s="33"/>
      <c r="P1207" s="33"/>
      <c r="Q1207" s="33"/>
    </row>
    <row r="1208" spans="15:17" x14ac:dyDescent="0.25">
      <c r="O1208" s="33"/>
      <c r="P1208" s="33"/>
      <c r="Q1208" s="33"/>
    </row>
    <row r="1209" spans="15:17" x14ac:dyDescent="0.25">
      <c r="O1209" s="33"/>
      <c r="P1209" s="33"/>
      <c r="Q1209" s="33"/>
    </row>
    <row r="1210" spans="15:17" x14ac:dyDescent="0.25">
      <c r="O1210" s="33"/>
      <c r="P1210" s="33"/>
      <c r="Q1210" s="33"/>
    </row>
    <row r="1211" spans="15:17" x14ac:dyDescent="0.25">
      <c r="O1211" s="33"/>
      <c r="P1211" s="33"/>
      <c r="Q1211" s="33"/>
    </row>
    <row r="1212" spans="15:17" x14ac:dyDescent="0.25">
      <c r="O1212" s="33"/>
      <c r="P1212" s="33"/>
      <c r="Q1212" s="33"/>
    </row>
    <row r="1213" spans="15:17" x14ac:dyDescent="0.25">
      <c r="O1213" s="33"/>
      <c r="P1213" s="33"/>
      <c r="Q1213" s="33"/>
    </row>
    <row r="1214" spans="15:17" x14ac:dyDescent="0.25">
      <c r="O1214" s="33"/>
      <c r="P1214" s="33"/>
      <c r="Q1214" s="33"/>
    </row>
    <row r="1215" spans="15:17" x14ac:dyDescent="0.25">
      <c r="O1215" s="33"/>
      <c r="P1215" s="33"/>
      <c r="Q1215" s="33"/>
    </row>
    <row r="1216" spans="15:17" x14ac:dyDescent="0.25">
      <c r="O1216" s="33"/>
      <c r="P1216" s="33"/>
      <c r="Q1216" s="33"/>
    </row>
    <row r="1217" spans="15:17" x14ac:dyDescent="0.25">
      <c r="O1217" s="33"/>
      <c r="P1217" s="33"/>
      <c r="Q1217" s="33"/>
    </row>
    <row r="1218" spans="15:17" x14ac:dyDescent="0.25">
      <c r="O1218" s="33"/>
      <c r="P1218" s="33"/>
      <c r="Q1218" s="33"/>
    </row>
    <row r="1219" spans="15:17" x14ac:dyDescent="0.25">
      <c r="O1219" s="33"/>
      <c r="P1219" s="33"/>
      <c r="Q1219" s="33"/>
    </row>
    <row r="1220" spans="15:17" x14ac:dyDescent="0.25">
      <c r="O1220" s="33"/>
      <c r="P1220" s="33"/>
      <c r="Q1220" s="33"/>
    </row>
    <row r="1221" spans="15:17" x14ac:dyDescent="0.25">
      <c r="O1221" s="33"/>
      <c r="P1221" s="33"/>
      <c r="Q1221" s="33"/>
    </row>
    <row r="1222" spans="15:17" x14ac:dyDescent="0.25">
      <c r="O1222" s="33"/>
      <c r="P1222" s="33"/>
      <c r="Q1222" s="33"/>
    </row>
    <row r="1223" spans="15:17" x14ac:dyDescent="0.25">
      <c r="O1223" s="33"/>
      <c r="P1223" s="33"/>
      <c r="Q1223" s="33"/>
    </row>
    <row r="1224" spans="15:17" x14ac:dyDescent="0.25">
      <c r="O1224" s="33"/>
      <c r="P1224" s="33"/>
      <c r="Q1224" s="33"/>
    </row>
    <row r="1225" spans="15:17" x14ac:dyDescent="0.25">
      <c r="O1225" s="33"/>
      <c r="P1225" s="33"/>
      <c r="Q1225" s="33"/>
    </row>
    <row r="1226" spans="15:17" x14ac:dyDescent="0.25">
      <c r="O1226" s="33"/>
      <c r="P1226" s="33"/>
      <c r="Q1226" s="33"/>
    </row>
    <row r="1227" spans="15:17" x14ac:dyDescent="0.25">
      <c r="O1227" s="33"/>
      <c r="P1227" s="33"/>
      <c r="Q1227" s="33"/>
    </row>
    <row r="1228" spans="15:17" x14ac:dyDescent="0.25">
      <c r="O1228" s="33"/>
      <c r="P1228" s="33"/>
      <c r="Q1228" s="33"/>
    </row>
    <row r="1229" spans="15:17" x14ac:dyDescent="0.25">
      <c r="O1229" s="33"/>
      <c r="P1229" s="33"/>
      <c r="Q1229" s="33"/>
    </row>
    <row r="1230" spans="15:17" x14ac:dyDescent="0.25">
      <c r="O1230" s="33"/>
      <c r="P1230" s="33"/>
      <c r="Q1230" s="33"/>
    </row>
    <row r="1231" spans="15:17" x14ac:dyDescent="0.25">
      <c r="O1231" s="33"/>
      <c r="P1231" s="33"/>
      <c r="Q1231" s="33"/>
    </row>
    <row r="1232" spans="15:17" x14ac:dyDescent="0.25">
      <c r="O1232" s="33"/>
      <c r="P1232" s="33"/>
      <c r="Q1232" s="33"/>
    </row>
    <row r="1233" spans="15:17" x14ac:dyDescent="0.25">
      <c r="O1233" s="33"/>
      <c r="P1233" s="33"/>
      <c r="Q1233" s="33"/>
    </row>
    <row r="1234" spans="15:17" x14ac:dyDescent="0.25">
      <c r="O1234" s="33"/>
      <c r="P1234" s="33"/>
      <c r="Q1234" s="33"/>
    </row>
    <row r="1235" spans="15:17" x14ac:dyDescent="0.25">
      <c r="O1235" s="33"/>
      <c r="P1235" s="33"/>
      <c r="Q1235" s="33"/>
    </row>
    <row r="1236" spans="15:17" x14ac:dyDescent="0.25">
      <c r="O1236" s="33"/>
      <c r="P1236" s="33"/>
      <c r="Q1236" s="33"/>
    </row>
    <row r="1237" spans="15:17" x14ac:dyDescent="0.25">
      <c r="O1237" s="33"/>
      <c r="P1237" s="33"/>
      <c r="Q1237" s="33"/>
    </row>
    <row r="1238" spans="15:17" x14ac:dyDescent="0.25">
      <c r="O1238" s="33"/>
      <c r="P1238" s="33"/>
      <c r="Q1238" s="33"/>
    </row>
    <row r="1239" spans="15:17" x14ac:dyDescent="0.25">
      <c r="O1239" s="33"/>
      <c r="P1239" s="33"/>
      <c r="Q1239" s="33"/>
    </row>
    <row r="1240" spans="15:17" x14ac:dyDescent="0.25">
      <c r="O1240" s="33"/>
      <c r="P1240" s="33"/>
      <c r="Q1240" s="33"/>
    </row>
    <row r="1241" spans="15:17" x14ac:dyDescent="0.25">
      <c r="O1241" s="33"/>
      <c r="P1241" s="33"/>
      <c r="Q1241" s="33"/>
    </row>
    <row r="1242" spans="15:17" x14ac:dyDescent="0.25">
      <c r="O1242" s="33"/>
      <c r="P1242" s="33"/>
      <c r="Q1242" s="33"/>
    </row>
    <row r="1243" spans="15:17" x14ac:dyDescent="0.25">
      <c r="O1243" s="33"/>
      <c r="P1243" s="33"/>
      <c r="Q1243" s="33"/>
    </row>
    <row r="1244" spans="15:17" x14ac:dyDescent="0.25">
      <c r="O1244" s="33"/>
      <c r="P1244" s="33"/>
      <c r="Q1244" s="33"/>
    </row>
    <row r="1245" spans="15:17" x14ac:dyDescent="0.25">
      <c r="O1245" s="33"/>
      <c r="P1245" s="33"/>
      <c r="Q1245" s="33"/>
    </row>
    <row r="1246" spans="15:17" x14ac:dyDescent="0.25">
      <c r="O1246" s="33"/>
      <c r="P1246" s="33"/>
      <c r="Q1246" s="33"/>
    </row>
    <row r="1247" spans="15:17" x14ac:dyDescent="0.25">
      <c r="O1247" s="33"/>
      <c r="P1247" s="33"/>
      <c r="Q1247" s="33"/>
    </row>
    <row r="1248" spans="15:17" x14ac:dyDescent="0.25">
      <c r="O1248" s="33"/>
      <c r="P1248" s="33"/>
      <c r="Q1248" s="33"/>
    </row>
    <row r="1249" spans="15:17" x14ac:dyDescent="0.25">
      <c r="O1249" s="33"/>
      <c r="P1249" s="33"/>
      <c r="Q1249" s="33"/>
    </row>
    <row r="1250" spans="15:17" x14ac:dyDescent="0.25">
      <c r="O1250" s="33"/>
      <c r="P1250" s="33"/>
      <c r="Q1250" s="33"/>
    </row>
    <row r="1251" spans="15:17" x14ac:dyDescent="0.25">
      <c r="O1251" s="33"/>
      <c r="P1251" s="33"/>
      <c r="Q1251" s="33"/>
    </row>
    <row r="1252" spans="15:17" x14ac:dyDescent="0.25">
      <c r="O1252" s="33"/>
      <c r="P1252" s="33"/>
      <c r="Q1252" s="33"/>
    </row>
    <row r="1253" spans="15:17" x14ac:dyDescent="0.25">
      <c r="O1253" s="33"/>
      <c r="P1253" s="33"/>
      <c r="Q1253" s="33"/>
    </row>
    <row r="1254" spans="15:17" x14ac:dyDescent="0.25">
      <c r="O1254" s="33"/>
      <c r="P1254" s="33"/>
      <c r="Q1254" s="33"/>
    </row>
    <row r="1255" spans="15:17" x14ac:dyDescent="0.25">
      <c r="O1255" s="33"/>
      <c r="P1255" s="33"/>
      <c r="Q1255" s="33"/>
    </row>
    <row r="1256" spans="15:17" x14ac:dyDescent="0.25">
      <c r="O1256" s="33"/>
      <c r="P1256" s="33"/>
      <c r="Q1256" s="33"/>
    </row>
    <row r="1257" spans="15:17" x14ac:dyDescent="0.25">
      <c r="O1257" s="33"/>
      <c r="P1257" s="33"/>
      <c r="Q1257" s="33"/>
    </row>
    <row r="1258" spans="15:17" x14ac:dyDescent="0.25">
      <c r="O1258" s="33"/>
      <c r="P1258" s="33"/>
      <c r="Q1258" s="33"/>
    </row>
    <row r="1259" spans="15:17" x14ac:dyDescent="0.25">
      <c r="O1259" s="33"/>
      <c r="P1259" s="33"/>
      <c r="Q1259" s="33"/>
    </row>
    <row r="1260" spans="15:17" x14ac:dyDescent="0.25">
      <c r="O1260" s="33"/>
      <c r="P1260" s="33"/>
      <c r="Q1260" s="33"/>
    </row>
    <row r="1261" spans="15:17" x14ac:dyDescent="0.25">
      <c r="O1261" s="33"/>
      <c r="P1261" s="33"/>
      <c r="Q1261" s="33"/>
    </row>
    <row r="1262" spans="15:17" x14ac:dyDescent="0.25">
      <c r="O1262" s="33"/>
      <c r="P1262" s="33"/>
      <c r="Q1262" s="33"/>
    </row>
    <row r="1263" spans="15:17" x14ac:dyDescent="0.25">
      <c r="O1263" s="33"/>
      <c r="P1263" s="33"/>
      <c r="Q1263" s="33"/>
    </row>
    <row r="1264" spans="15:17" x14ac:dyDescent="0.25">
      <c r="O1264" s="33"/>
      <c r="P1264" s="33"/>
      <c r="Q1264" s="33"/>
    </row>
    <row r="1265" spans="15:17" x14ac:dyDescent="0.25">
      <c r="O1265" s="33"/>
      <c r="P1265" s="33"/>
      <c r="Q1265" s="33"/>
    </row>
    <row r="1266" spans="15:17" x14ac:dyDescent="0.25">
      <c r="O1266" s="33"/>
      <c r="P1266" s="33"/>
      <c r="Q1266" s="33"/>
    </row>
    <row r="1267" spans="15:17" x14ac:dyDescent="0.25">
      <c r="O1267" s="33"/>
      <c r="P1267" s="33"/>
      <c r="Q1267" s="33"/>
    </row>
    <row r="1268" spans="15:17" x14ac:dyDescent="0.25">
      <c r="O1268" s="33"/>
      <c r="P1268" s="33"/>
      <c r="Q1268" s="33"/>
    </row>
    <row r="1269" spans="15:17" x14ac:dyDescent="0.25">
      <c r="O1269" s="33"/>
      <c r="P1269" s="33"/>
      <c r="Q1269" s="33"/>
    </row>
    <row r="1270" spans="15:17" x14ac:dyDescent="0.25">
      <c r="O1270" s="33"/>
      <c r="P1270" s="33"/>
      <c r="Q1270" s="33"/>
    </row>
    <row r="1271" spans="15:17" x14ac:dyDescent="0.25">
      <c r="O1271" s="33"/>
      <c r="P1271" s="33"/>
      <c r="Q1271" s="33"/>
    </row>
    <row r="1272" spans="15:17" x14ac:dyDescent="0.25">
      <c r="O1272" s="33"/>
      <c r="P1272" s="33"/>
      <c r="Q1272" s="33"/>
    </row>
    <row r="1273" spans="15:17" x14ac:dyDescent="0.25">
      <c r="O1273" s="33"/>
      <c r="P1273" s="33"/>
      <c r="Q1273" s="33"/>
    </row>
    <row r="1274" spans="15:17" x14ac:dyDescent="0.25">
      <c r="O1274" s="33"/>
      <c r="P1274" s="33"/>
      <c r="Q1274" s="33"/>
    </row>
    <row r="1275" spans="15:17" x14ac:dyDescent="0.25">
      <c r="O1275" s="33"/>
      <c r="P1275" s="33"/>
      <c r="Q1275" s="33"/>
    </row>
    <row r="1276" spans="15:17" x14ac:dyDescent="0.25">
      <c r="O1276" s="33"/>
      <c r="P1276" s="33"/>
      <c r="Q1276" s="33"/>
    </row>
    <row r="1277" spans="15:17" x14ac:dyDescent="0.25">
      <c r="O1277" s="33"/>
      <c r="P1277" s="33"/>
      <c r="Q1277" s="33"/>
    </row>
    <row r="1278" spans="15:17" x14ac:dyDescent="0.25">
      <c r="O1278" s="33"/>
      <c r="P1278" s="33"/>
      <c r="Q1278" s="33"/>
    </row>
    <row r="1279" spans="15:17" x14ac:dyDescent="0.25">
      <c r="O1279" s="33"/>
      <c r="P1279" s="33"/>
      <c r="Q1279" s="33"/>
    </row>
    <row r="1280" spans="15:17" x14ac:dyDescent="0.25">
      <c r="O1280" s="33"/>
      <c r="P1280" s="33"/>
      <c r="Q1280" s="33"/>
    </row>
    <row r="1281" spans="15:17" x14ac:dyDescent="0.25">
      <c r="O1281" s="33"/>
      <c r="P1281" s="33"/>
      <c r="Q1281" s="33"/>
    </row>
    <row r="1282" spans="15:17" x14ac:dyDescent="0.25">
      <c r="O1282" s="33"/>
      <c r="P1282" s="33"/>
      <c r="Q1282" s="33"/>
    </row>
    <row r="1283" spans="15:17" x14ac:dyDescent="0.25">
      <c r="O1283" s="33"/>
      <c r="P1283" s="33"/>
      <c r="Q1283" s="33"/>
    </row>
    <row r="1284" spans="15:17" x14ac:dyDescent="0.25">
      <c r="O1284" s="33"/>
      <c r="P1284" s="33"/>
      <c r="Q1284" s="33"/>
    </row>
    <row r="1285" spans="15:17" x14ac:dyDescent="0.25">
      <c r="O1285" s="33"/>
      <c r="P1285" s="33"/>
      <c r="Q1285" s="33"/>
    </row>
    <row r="1286" spans="15:17" x14ac:dyDescent="0.25">
      <c r="O1286" s="33"/>
      <c r="P1286" s="33"/>
      <c r="Q1286" s="33"/>
    </row>
    <row r="1287" spans="15:17" x14ac:dyDescent="0.25">
      <c r="O1287" s="33"/>
      <c r="P1287" s="33"/>
      <c r="Q1287" s="33"/>
    </row>
    <row r="1288" spans="15:17" x14ac:dyDescent="0.25">
      <c r="O1288" s="33"/>
      <c r="P1288" s="33"/>
      <c r="Q1288" s="33"/>
    </row>
    <row r="1289" spans="15:17" x14ac:dyDescent="0.25">
      <c r="O1289" s="33"/>
      <c r="P1289" s="33"/>
      <c r="Q1289" s="33"/>
    </row>
    <row r="1290" spans="15:17" x14ac:dyDescent="0.25">
      <c r="O1290" s="33"/>
      <c r="P1290" s="33"/>
      <c r="Q1290" s="33"/>
    </row>
    <row r="1291" spans="15:17" x14ac:dyDescent="0.25">
      <c r="O1291" s="33"/>
      <c r="P1291" s="33"/>
      <c r="Q1291" s="33"/>
    </row>
    <row r="1292" spans="15:17" x14ac:dyDescent="0.25">
      <c r="O1292" s="33"/>
      <c r="P1292" s="33"/>
      <c r="Q1292" s="33"/>
    </row>
    <row r="1293" spans="15:17" x14ac:dyDescent="0.25">
      <c r="O1293" s="33"/>
      <c r="P1293" s="33"/>
      <c r="Q1293" s="33"/>
    </row>
    <row r="1294" spans="15:17" x14ac:dyDescent="0.25">
      <c r="O1294" s="33"/>
      <c r="P1294" s="33"/>
      <c r="Q1294" s="33"/>
    </row>
    <row r="1295" spans="15:17" x14ac:dyDescent="0.25">
      <c r="O1295" s="33"/>
      <c r="P1295" s="33"/>
      <c r="Q1295" s="33"/>
    </row>
    <row r="1296" spans="15:17" x14ac:dyDescent="0.25">
      <c r="O1296" s="33"/>
      <c r="P1296" s="33"/>
      <c r="Q1296" s="33"/>
    </row>
    <row r="1297" spans="15:17" x14ac:dyDescent="0.25">
      <c r="O1297" s="33"/>
      <c r="P1297" s="33"/>
      <c r="Q1297" s="33"/>
    </row>
    <row r="1298" spans="15:17" x14ac:dyDescent="0.25">
      <c r="O1298" s="33"/>
      <c r="P1298" s="33"/>
      <c r="Q1298" s="33"/>
    </row>
    <row r="1299" spans="15:17" x14ac:dyDescent="0.25">
      <c r="O1299" s="33"/>
      <c r="P1299" s="33"/>
      <c r="Q1299" s="33"/>
    </row>
    <row r="1300" spans="15:17" x14ac:dyDescent="0.25">
      <c r="O1300" s="33"/>
      <c r="P1300" s="33"/>
      <c r="Q1300" s="33"/>
    </row>
    <row r="1301" spans="15:17" x14ac:dyDescent="0.25">
      <c r="O1301" s="33"/>
      <c r="P1301" s="33"/>
      <c r="Q1301" s="33"/>
    </row>
    <row r="1302" spans="15:17" x14ac:dyDescent="0.25">
      <c r="O1302" s="33"/>
      <c r="P1302" s="33"/>
      <c r="Q1302" s="33"/>
    </row>
    <row r="1303" spans="15:17" x14ac:dyDescent="0.25">
      <c r="O1303" s="33"/>
      <c r="P1303" s="33"/>
      <c r="Q1303" s="33"/>
    </row>
    <row r="1304" spans="15:17" x14ac:dyDescent="0.25">
      <c r="O1304" s="33"/>
      <c r="P1304" s="33"/>
      <c r="Q1304" s="33"/>
    </row>
    <row r="1305" spans="15:17" x14ac:dyDescent="0.25">
      <c r="O1305" s="33"/>
      <c r="P1305" s="33"/>
      <c r="Q1305" s="33"/>
    </row>
    <row r="1306" spans="15:17" x14ac:dyDescent="0.25">
      <c r="O1306" s="33"/>
      <c r="P1306" s="33"/>
      <c r="Q1306" s="33"/>
    </row>
    <row r="1307" spans="15:17" x14ac:dyDescent="0.25">
      <c r="O1307" s="33"/>
      <c r="P1307" s="33"/>
      <c r="Q1307" s="33"/>
    </row>
    <row r="1308" spans="15:17" x14ac:dyDescent="0.25">
      <c r="O1308" s="33"/>
      <c r="P1308" s="33"/>
      <c r="Q1308" s="33"/>
    </row>
    <row r="1309" spans="15:17" x14ac:dyDescent="0.25">
      <c r="O1309" s="33"/>
      <c r="P1309" s="33"/>
      <c r="Q1309" s="33"/>
    </row>
    <row r="1310" spans="15:17" x14ac:dyDescent="0.25">
      <c r="O1310" s="33"/>
      <c r="P1310" s="33"/>
      <c r="Q1310" s="33"/>
    </row>
    <row r="1311" spans="15:17" x14ac:dyDescent="0.25">
      <c r="O1311" s="33"/>
      <c r="P1311" s="33"/>
      <c r="Q1311" s="33"/>
    </row>
    <row r="1312" spans="15:17" x14ac:dyDescent="0.25">
      <c r="O1312" s="33"/>
      <c r="P1312" s="33"/>
      <c r="Q1312" s="33"/>
    </row>
    <row r="1313" spans="15:17" x14ac:dyDescent="0.25">
      <c r="O1313" s="33"/>
      <c r="P1313" s="33"/>
      <c r="Q1313" s="33"/>
    </row>
    <row r="1314" spans="15:17" x14ac:dyDescent="0.25">
      <c r="O1314" s="33"/>
      <c r="P1314" s="33"/>
      <c r="Q1314" s="33"/>
    </row>
    <row r="1315" spans="15:17" x14ac:dyDescent="0.25">
      <c r="O1315" s="33"/>
      <c r="P1315" s="33"/>
      <c r="Q1315" s="33"/>
    </row>
    <row r="1316" spans="15:17" x14ac:dyDescent="0.25">
      <c r="O1316" s="33"/>
      <c r="P1316" s="33"/>
      <c r="Q1316" s="33"/>
    </row>
    <row r="1317" spans="15:17" x14ac:dyDescent="0.25">
      <c r="O1317" s="33"/>
      <c r="P1317" s="33"/>
      <c r="Q1317" s="33"/>
    </row>
    <row r="1318" spans="15:17" x14ac:dyDescent="0.25">
      <c r="O1318" s="33"/>
      <c r="P1318" s="33"/>
      <c r="Q1318" s="33"/>
    </row>
    <row r="1319" spans="15:17" x14ac:dyDescent="0.25">
      <c r="O1319" s="33"/>
      <c r="P1319" s="33"/>
      <c r="Q1319" s="33"/>
    </row>
    <row r="1320" spans="15:17" x14ac:dyDescent="0.25">
      <c r="O1320" s="33"/>
      <c r="P1320" s="33"/>
      <c r="Q1320" s="33"/>
    </row>
    <row r="1321" spans="15:17" x14ac:dyDescent="0.25">
      <c r="O1321" s="33"/>
      <c r="P1321" s="33"/>
      <c r="Q1321" s="33"/>
    </row>
    <row r="1322" spans="15:17" x14ac:dyDescent="0.25">
      <c r="O1322" s="33"/>
      <c r="P1322" s="33"/>
      <c r="Q1322" s="33"/>
    </row>
    <row r="1323" spans="15:17" x14ac:dyDescent="0.25">
      <c r="O1323" s="33"/>
      <c r="P1323" s="33"/>
      <c r="Q1323" s="33"/>
    </row>
    <row r="1324" spans="15:17" x14ac:dyDescent="0.25">
      <c r="O1324" s="33"/>
      <c r="P1324" s="33"/>
      <c r="Q1324" s="33"/>
    </row>
    <row r="1325" spans="15:17" x14ac:dyDescent="0.25">
      <c r="O1325" s="33"/>
      <c r="P1325" s="33"/>
      <c r="Q1325" s="33"/>
    </row>
    <row r="1326" spans="15:17" x14ac:dyDescent="0.25">
      <c r="O1326" s="33"/>
      <c r="P1326" s="33"/>
      <c r="Q1326" s="33"/>
    </row>
    <row r="1327" spans="15:17" x14ac:dyDescent="0.25">
      <c r="O1327" s="33"/>
      <c r="P1327" s="33"/>
      <c r="Q1327" s="33"/>
    </row>
    <row r="1328" spans="15:17" x14ac:dyDescent="0.25">
      <c r="O1328" s="33"/>
      <c r="P1328" s="33"/>
      <c r="Q1328" s="33"/>
    </row>
    <row r="1329" spans="15:17" x14ac:dyDescent="0.25">
      <c r="O1329" s="33"/>
      <c r="P1329" s="33"/>
      <c r="Q1329" s="33"/>
    </row>
    <row r="1330" spans="15:17" x14ac:dyDescent="0.25">
      <c r="O1330" s="33"/>
      <c r="P1330" s="33"/>
      <c r="Q1330" s="33"/>
    </row>
    <row r="1331" spans="15:17" x14ac:dyDescent="0.25">
      <c r="O1331" s="33"/>
      <c r="P1331" s="33"/>
      <c r="Q1331" s="33"/>
    </row>
    <row r="1332" spans="15:17" x14ac:dyDescent="0.25">
      <c r="O1332" s="33"/>
      <c r="P1332" s="33"/>
      <c r="Q1332" s="33"/>
    </row>
    <row r="1333" spans="15:17" x14ac:dyDescent="0.25">
      <c r="O1333" s="33"/>
      <c r="P1333" s="33"/>
      <c r="Q1333" s="33"/>
    </row>
    <row r="1334" spans="15:17" x14ac:dyDescent="0.25">
      <c r="O1334" s="33"/>
      <c r="P1334" s="33"/>
      <c r="Q1334" s="33"/>
    </row>
    <row r="1335" spans="15:17" x14ac:dyDescent="0.25">
      <c r="O1335" s="33"/>
      <c r="P1335" s="33"/>
      <c r="Q1335" s="33"/>
    </row>
    <row r="1336" spans="15:17" x14ac:dyDescent="0.25">
      <c r="O1336" s="33"/>
      <c r="P1336" s="33"/>
      <c r="Q1336" s="33"/>
    </row>
    <row r="1337" spans="15:17" x14ac:dyDescent="0.25">
      <c r="O1337" s="33"/>
      <c r="P1337" s="33"/>
      <c r="Q1337" s="33"/>
    </row>
    <row r="1338" spans="15:17" x14ac:dyDescent="0.25">
      <c r="O1338" s="33"/>
      <c r="P1338" s="33"/>
      <c r="Q1338" s="33"/>
    </row>
    <row r="1339" spans="15:17" x14ac:dyDescent="0.25">
      <c r="O1339" s="33"/>
      <c r="P1339" s="33"/>
      <c r="Q1339" s="33"/>
    </row>
    <row r="1340" spans="15:17" x14ac:dyDescent="0.25">
      <c r="O1340" s="33"/>
      <c r="P1340" s="33"/>
      <c r="Q1340" s="33"/>
    </row>
    <row r="1341" spans="15:17" x14ac:dyDescent="0.25">
      <c r="O1341" s="33"/>
      <c r="P1341" s="33"/>
      <c r="Q1341" s="33"/>
    </row>
    <row r="1342" spans="15:17" x14ac:dyDescent="0.25">
      <c r="O1342" s="33"/>
      <c r="P1342" s="33"/>
      <c r="Q1342" s="33"/>
    </row>
    <row r="1343" spans="15:17" x14ac:dyDescent="0.25">
      <c r="O1343" s="33"/>
      <c r="P1343" s="33"/>
      <c r="Q1343" s="33"/>
    </row>
    <row r="1344" spans="15:17" x14ac:dyDescent="0.25">
      <c r="O1344" s="33"/>
      <c r="P1344" s="33"/>
      <c r="Q1344" s="33"/>
    </row>
    <row r="1345" spans="15:17" x14ac:dyDescent="0.25">
      <c r="O1345" s="33"/>
      <c r="P1345" s="33"/>
      <c r="Q1345" s="33"/>
    </row>
    <row r="1346" spans="15:17" x14ac:dyDescent="0.25">
      <c r="O1346" s="33"/>
      <c r="P1346" s="33"/>
      <c r="Q1346" s="33"/>
    </row>
    <row r="1347" spans="15:17" x14ac:dyDescent="0.25">
      <c r="O1347" s="33"/>
      <c r="P1347" s="33"/>
      <c r="Q1347" s="33"/>
    </row>
    <row r="1348" spans="15:17" x14ac:dyDescent="0.25">
      <c r="O1348" s="33"/>
      <c r="P1348" s="33"/>
      <c r="Q1348" s="33"/>
    </row>
    <row r="1349" spans="15:17" x14ac:dyDescent="0.25">
      <c r="O1349" s="33"/>
      <c r="P1349" s="33"/>
      <c r="Q1349" s="33"/>
    </row>
    <row r="1350" spans="15:17" x14ac:dyDescent="0.25">
      <c r="O1350" s="33"/>
      <c r="P1350" s="33"/>
      <c r="Q1350" s="33"/>
    </row>
    <row r="1351" spans="15:17" x14ac:dyDescent="0.25">
      <c r="O1351" s="33"/>
      <c r="P1351" s="33"/>
      <c r="Q1351" s="33"/>
    </row>
    <row r="1352" spans="15:17" x14ac:dyDescent="0.25">
      <c r="O1352" s="33"/>
      <c r="P1352" s="33"/>
      <c r="Q1352" s="33"/>
    </row>
    <row r="1353" spans="15:17" x14ac:dyDescent="0.25">
      <c r="O1353" s="33"/>
      <c r="P1353" s="33"/>
      <c r="Q1353" s="33"/>
    </row>
    <row r="1354" spans="15:17" x14ac:dyDescent="0.25">
      <c r="O1354" s="33"/>
      <c r="P1354" s="33"/>
      <c r="Q1354" s="33"/>
    </row>
    <row r="1355" spans="15:17" x14ac:dyDescent="0.25">
      <c r="O1355" s="33"/>
      <c r="P1355" s="33"/>
      <c r="Q1355" s="33"/>
    </row>
    <row r="1356" spans="15:17" x14ac:dyDescent="0.25">
      <c r="O1356" s="33"/>
      <c r="P1356" s="33"/>
      <c r="Q1356" s="33"/>
    </row>
    <row r="1357" spans="15:17" x14ac:dyDescent="0.25">
      <c r="O1357" s="33"/>
      <c r="P1357" s="33"/>
      <c r="Q1357" s="33"/>
    </row>
    <row r="1358" spans="15:17" x14ac:dyDescent="0.25">
      <c r="O1358" s="33"/>
      <c r="P1358" s="33"/>
      <c r="Q1358" s="33"/>
    </row>
    <row r="1359" spans="15:17" x14ac:dyDescent="0.25">
      <c r="O1359" s="33"/>
      <c r="P1359" s="33"/>
      <c r="Q1359" s="33"/>
    </row>
    <row r="1360" spans="15:17" x14ac:dyDescent="0.25">
      <c r="O1360" s="33"/>
      <c r="P1360" s="33"/>
      <c r="Q1360" s="33"/>
    </row>
    <row r="1361" spans="15:17" x14ac:dyDescent="0.25">
      <c r="O1361" s="33"/>
      <c r="P1361" s="33"/>
      <c r="Q1361" s="33"/>
    </row>
    <row r="1362" spans="15:17" x14ac:dyDescent="0.25">
      <c r="O1362" s="33"/>
      <c r="P1362" s="33"/>
      <c r="Q1362" s="33"/>
    </row>
    <row r="1363" spans="15:17" x14ac:dyDescent="0.25">
      <c r="O1363" s="33"/>
      <c r="P1363" s="33"/>
      <c r="Q1363" s="33"/>
    </row>
    <row r="1364" spans="15:17" x14ac:dyDescent="0.25">
      <c r="O1364" s="33"/>
      <c r="P1364" s="33"/>
      <c r="Q1364" s="33"/>
    </row>
    <row r="1365" spans="15:17" x14ac:dyDescent="0.25">
      <c r="O1365" s="33"/>
      <c r="P1365" s="33"/>
      <c r="Q1365" s="33"/>
    </row>
    <row r="1366" spans="15:17" x14ac:dyDescent="0.25">
      <c r="O1366" s="33"/>
      <c r="P1366" s="33"/>
      <c r="Q1366" s="33"/>
    </row>
    <row r="1367" spans="15:17" x14ac:dyDescent="0.25">
      <c r="O1367" s="33"/>
      <c r="P1367" s="33"/>
      <c r="Q1367" s="33"/>
    </row>
    <row r="1368" spans="15:17" x14ac:dyDescent="0.25">
      <c r="O1368" s="33"/>
      <c r="P1368" s="33"/>
      <c r="Q1368" s="33"/>
    </row>
    <row r="1369" spans="15:17" x14ac:dyDescent="0.25">
      <c r="O1369" s="33"/>
      <c r="P1369" s="33"/>
      <c r="Q1369" s="33"/>
    </row>
    <row r="1370" spans="15:17" x14ac:dyDescent="0.25">
      <c r="O1370" s="33"/>
      <c r="P1370" s="33"/>
      <c r="Q1370" s="33"/>
    </row>
    <row r="1371" spans="15:17" x14ac:dyDescent="0.25">
      <c r="O1371" s="33"/>
      <c r="P1371" s="33"/>
      <c r="Q1371" s="33"/>
    </row>
    <row r="1372" spans="15:17" x14ac:dyDescent="0.25">
      <c r="O1372" s="33"/>
      <c r="P1372" s="33"/>
      <c r="Q1372" s="33"/>
    </row>
    <row r="1373" spans="15:17" x14ac:dyDescent="0.25">
      <c r="O1373" s="33"/>
      <c r="P1373" s="33"/>
      <c r="Q1373" s="33"/>
    </row>
    <row r="1374" spans="15:17" x14ac:dyDescent="0.25">
      <c r="O1374" s="33"/>
      <c r="P1374" s="33"/>
      <c r="Q1374" s="33"/>
    </row>
    <row r="1375" spans="15:17" x14ac:dyDescent="0.25">
      <c r="O1375" s="33"/>
      <c r="P1375" s="33"/>
      <c r="Q1375" s="33"/>
    </row>
    <row r="1376" spans="15:17" x14ac:dyDescent="0.25">
      <c r="O1376" s="33"/>
      <c r="P1376" s="33"/>
      <c r="Q1376" s="33"/>
    </row>
    <row r="1377" spans="15:17" x14ac:dyDescent="0.25">
      <c r="O1377" s="33"/>
      <c r="P1377" s="33"/>
      <c r="Q1377" s="33"/>
    </row>
    <row r="1378" spans="15:17" x14ac:dyDescent="0.25">
      <c r="O1378" s="33"/>
      <c r="P1378" s="33"/>
      <c r="Q1378" s="33"/>
    </row>
    <row r="1379" spans="15:17" x14ac:dyDescent="0.25">
      <c r="O1379" s="33"/>
      <c r="P1379" s="33"/>
      <c r="Q1379" s="33"/>
    </row>
    <row r="1380" spans="15:17" x14ac:dyDescent="0.25">
      <c r="O1380" s="33"/>
      <c r="P1380" s="33"/>
      <c r="Q1380" s="33"/>
    </row>
    <row r="1381" spans="15:17" x14ac:dyDescent="0.25">
      <c r="O1381" s="33"/>
      <c r="P1381" s="33"/>
      <c r="Q1381" s="33"/>
    </row>
    <row r="1382" spans="15:17" x14ac:dyDescent="0.25">
      <c r="O1382" s="33"/>
      <c r="P1382" s="33"/>
      <c r="Q1382" s="33"/>
    </row>
    <row r="1383" spans="15:17" x14ac:dyDescent="0.25">
      <c r="O1383" s="33"/>
      <c r="P1383" s="33"/>
      <c r="Q1383" s="33"/>
    </row>
    <row r="1384" spans="15:17" x14ac:dyDescent="0.25">
      <c r="O1384" s="33"/>
      <c r="P1384" s="33"/>
      <c r="Q1384" s="33"/>
    </row>
    <row r="1385" spans="15:17" x14ac:dyDescent="0.25">
      <c r="O1385" s="33"/>
      <c r="P1385" s="33"/>
      <c r="Q1385" s="33"/>
    </row>
    <row r="1386" spans="15:17" x14ac:dyDescent="0.25">
      <c r="O1386" s="33"/>
      <c r="P1386" s="33"/>
      <c r="Q1386" s="33"/>
    </row>
  </sheetData>
  <mergeCells count="49">
    <mergeCell ref="D93:L93"/>
    <mergeCell ref="D94:L94"/>
    <mergeCell ref="B100:L101"/>
    <mergeCell ref="D80:L80"/>
    <mergeCell ref="D81:L85"/>
    <mergeCell ref="D86:L86"/>
    <mergeCell ref="D87:L87"/>
    <mergeCell ref="D88:L89"/>
    <mergeCell ref="D90:L92"/>
    <mergeCell ref="D66:L66"/>
    <mergeCell ref="D67:L71"/>
    <mergeCell ref="D72:L72"/>
    <mergeCell ref="D73:L73"/>
    <mergeCell ref="D78:L78"/>
    <mergeCell ref="D79:L79"/>
    <mergeCell ref="D51:L51"/>
    <mergeCell ref="D52:L52"/>
    <mergeCell ref="D53:L57"/>
    <mergeCell ref="D58:L58"/>
    <mergeCell ref="D59:L59"/>
    <mergeCell ref="D65:L65"/>
    <mergeCell ref="D31:L31"/>
    <mergeCell ref="D37:L37"/>
    <mergeCell ref="D38:L38"/>
    <mergeCell ref="D39:L43"/>
    <mergeCell ref="D44:L44"/>
    <mergeCell ref="D45:L45"/>
    <mergeCell ref="D17:L17"/>
    <mergeCell ref="I18:L18"/>
    <mergeCell ref="D23:L23"/>
    <mergeCell ref="D24:L24"/>
    <mergeCell ref="D25:L29"/>
    <mergeCell ref="D30:L30"/>
    <mergeCell ref="B7:C7"/>
    <mergeCell ref="B8:C8"/>
    <mergeCell ref="B9:L9"/>
    <mergeCell ref="B10:C10"/>
    <mergeCell ref="D11:L15"/>
    <mergeCell ref="D16:L16"/>
    <mergeCell ref="B2:L2"/>
    <mergeCell ref="B3:L3"/>
    <mergeCell ref="B4:L4"/>
    <mergeCell ref="B5:L5"/>
    <mergeCell ref="B6:C6"/>
    <mergeCell ref="D6:D7"/>
    <mergeCell ref="E6:F6"/>
    <mergeCell ref="G6:H6"/>
    <mergeCell ref="I6:J6"/>
    <mergeCell ref="K6:L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95369-A158-419E-9050-4B474C620FC6}">
  <sheetPr>
    <tabColor rgb="FF7030A0"/>
  </sheetPr>
  <dimension ref="A1:AA1369"/>
  <sheetViews>
    <sheetView workbookViewId="0">
      <selection sqref="A1:AA1048576"/>
    </sheetView>
  </sheetViews>
  <sheetFormatPr defaultRowHeight="15" x14ac:dyDescent="0.25"/>
  <cols>
    <col min="1" max="1" width="9.140625" style="2"/>
    <col min="2" max="9" width="18.85546875" style="33" customWidth="1"/>
    <col min="10" max="12" width="18.85546875" style="45" customWidth="1"/>
    <col min="13" max="14" width="5.85546875" style="2" customWidth="1"/>
    <col min="15" max="15" width="17.7109375" style="2" customWidth="1"/>
    <col min="16" max="27" width="9.140625" style="2"/>
  </cols>
  <sheetData>
    <row r="1" spans="2:16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6" ht="23.25" x14ac:dyDescent="0.25">
      <c r="B2" s="399" t="s">
        <v>0</v>
      </c>
      <c r="C2" s="400"/>
      <c r="D2" s="400"/>
      <c r="E2" s="400"/>
      <c r="F2" s="400"/>
      <c r="G2" s="400"/>
      <c r="H2" s="400"/>
      <c r="I2" s="400"/>
      <c r="J2" s="400"/>
      <c r="K2" s="400"/>
      <c r="L2" s="401"/>
    </row>
    <row r="3" spans="2:16" ht="20.25" x14ac:dyDescent="0.25">
      <c r="B3" s="402" t="s">
        <v>1</v>
      </c>
      <c r="C3" s="403"/>
      <c r="D3" s="403"/>
      <c r="E3" s="403"/>
      <c r="F3" s="403"/>
      <c r="G3" s="403"/>
      <c r="H3" s="403"/>
      <c r="I3" s="403"/>
      <c r="J3" s="403"/>
      <c r="K3" s="403"/>
      <c r="L3" s="404"/>
    </row>
    <row r="4" spans="2:16" ht="19.5" thickBot="1" x14ac:dyDescent="0.3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2:16" ht="24" thickBot="1" x14ac:dyDescent="0.3">
      <c r="B5" s="167" t="s">
        <v>199</v>
      </c>
      <c r="C5" s="168"/>
      <c r="D5" s="115"/>
      <c r="E5" s="115"/>
      <c r="F5" s="115"/>
      <c r="G5" s="115"/>
      <c r="H5" s="115"/>
      <c r="I5" s="115"/>
      <c r="J5" s="115"/>
      <c r="K5" s="115"/>
      <c r="L5" s="116"/>
    </row>
    <row r="6" spans="2:16" x14ac:dyDescent="0.25">
      <c r="B6" s="117" t="s">
        <v>113</v>
      </c>
      <c r="C6" s="272"/>
      <c r="D6" s="384" t="s">
        <v>181</v>
      </c>
      <c r="E6" s="385" t="s">
        <v>182</v>
      </c>
      <c r="F6" s="385"/>
      <c r="G6" s="275" t="s">
        <v>183</v>
      </c>
      <c r="H6" s="275"/>
      <c r="I6" s="386" t="s">
        <v>184</v>
      </c>
      <c r="J6" s="386"/>
      <c r="K6" s="276" t="s">
        <v>151</v>
      </c>
      <c r="L6" s="278"/>
    </row>
    <row r="7" spans="2:16" ht="22.5" x14ac:dyDescent="0.25">
      <c r="B7" s="119" t="s">
        <v>4</v>
      </c>
      <c r="C7" s="279"/>
      <c r="D7" s="387"/>
      <c r="E7" s="361" t="s">
        <v>152</v>
      </c>
      <c r="F7" s="362" t="s">
        <v>153</v>
      </c>
      <c r="G7" s="363" t="s">
        <v>154</v>
      </c>
      <c r="H7" s="364" t="s">
        <v>155</v>
      </c>
      <c r="I7" s="365" t="s">
        <v>156</v>
      </c>
      <c r="J7" s="366" t="s">
        <v>157</v>
      </c>
      <c r="K7" s="283"/>
      <c r="L7" s="285"/>
    </row>
    <row r="8" spans="2:16" ht="48.75" thickBot="1" x14ac:dyDescent="0.3">
      <c r="B8" s="149" t="s">
        <v>12</v>
      </c>
      <c r="C8" s="286"/>
      <c r="D8" s="227" t="s">
        <v>200</v>
      </c>
      <c r="E8" s="227" t="s">
        <v>201</v>
      </c>
      <c r="F8" s="227" t="s">
        <v>160</v>
      </c>
      <c r="G8" s="227" t="s">
        <v>161</v>
      </c>
      <c r="H8" s="227" t="s">
        <v>202</v>
      </c>
      <c r="I8" s="227" t="s">
        <v>195</v>
      </c>
      <c r="J8" s="227" t="s">
        <v>203</v>
      </c>
      <c r="K8" s="283"/>
      <c r="L8" s="285"/>
    </row>
    <row r="9" spans="2:16" ht="18.75" thickBot="1" x14ac:dyDescent="0.3">
      <c r="B9" s="288" t="s">
        <v>197</v>
      </c>
      <c r="C9" s="289"/>
      <c r="D9" s="289"/>
      <c r="E9" s="289"/>
      <c r="F9" s="289"/>
      <c r="G9" s="289"/>
      <c r="H9" s="289"/>
      <c r="I9" s="289"/>
      <c r="J9" s="289"/>
      <c r="K9" s="289"/>
      <c r="L9" s="290"/>
    </row>
    <row r="10" spans="2:16" ht="15.75" thickBot="1" x14ac:dyDescent="0.3">
      <c r="B10" s="320" t="s">
        <v>19</v>
      </c>
      <c r="C10" s="321"/>
      <c r="D10" s="8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25</v>
      </c>
      <c r="J10" s="9" t="s">
        <v>26</v>
      </c>
      <c r="K10" s="10" t="s">
        <v>27</v>
      </c>
      <c r="L10" s="11" t="s">
        <v>28</v>
      </c>
    </row>
    <row r="11" spans="2:16" x14ac:dyDescent="0.25">
      <c r="B11" s="12" t="s">
        <v>29</v>
      </c>
      <c r="C11" s="13">
        <v>45201</v>
      </c>
      <c r="D11" s="370" t="s">
        <v>166</v>
      </c>
      <c r="E11" s="371" t="s">
        <v>166</v>
      </c>
      <c r="F11" s="371" t="s">
        <v>166</v>
      </c>
      <c r="G11" s="372" t="s">
        <v>167</v>
      </c>
      <c r="H11" s="372" t="s">
        <v>167</v>
      </c>
      <c r="I11" s="14"/>
      <c r="J11" s="14"/>
      <c r="K11" s="14"/>
      <c r="L11" s="199"/>
      <c r="O11" s="373" t="s">
        <v>168</v>
      </c>
      <c r="P11" s="374">
        <f>COUNTIF(D11:L99,"Farmacol. Clin.")</f>
        <v>21</v>
      </c>
    </row>
    <row r="12" spans="2:16" x14ac:dyDescent="0.25">
      <c r="B12" s="17" t="s">
        <v>31</v>
      </c>
      <c r="C12" s="18">
        <v>45202</v>
      </c>
      <c r="D12" s="383" t="s">
        <v>179</v>
      </c>
      <c r="E12" s="203" t="s">
        <v>179</v>
      </c>
      <c r="F12" s="203" t="s">
        <v>179</v>
      </c>
      <c r="G12" s="376" t="s">
        <v>167</v>
      </c>
      <c r="H12" s="376" t="s">
        <v>167</v>
      </c>
      <c r="I12" s="19"/>
      <c r="J12" s="19"/>
      <c r="K12" s="19"/>
      <c r="L12" s="204"/>
      <c r="O12" s="373" t="s">
        <v>170</v>
      </c>
      <c r="P12" s="374">
        <f>COUNTIF(D11:L99,"Mal. Sist. Endocrino")</f>
        <v>35</v>
      </c>
    </row>
    <row r="13" spans="2:16" x14ac:dyDescent="0.25">
      <c r="B13" s="17" t="s">
        <v>33</v>
      </c>
      <c r="C13" s="18">
        <v>45203</v>
      </c>
      <c r="D13" s="377" t="s">
        <v>166</v>
      </c>
      <c r="E13" s="378" t="s">
        <v>166</v>
      </c>
      <c r="F13" s="378" t="s">
        <v>166</v>
      </c>
      <c r="G13" s="376" t="s">
        <v>167</v>
      </c>
      <c r="H13" s="376" t="s">
        <v>167</v>
      </c>
      <c r="I13" s="19"/>
      <c r="J13" s="33"/>
      <c r="K13" s="19"/>
      <c r="L13" s="204"/>
      <c r="O13" s="373" t="s">
        <v>171</v>
      </c>
      <c r="P13" s="374">
        <f>COUNTIF(D11:L99,"Endocrinochirurgia")</f>
        <v>14</v>
      </c>
    </row>
    <row r="14" spans="2:16" x14ac:dyDescent="0.25">
      <c r="B14" s="17" t="s">
        <v>35</v>
      </c>
      <c r="C14" s="18">
        <v>45204</v>
      </c>
      <c r="D14" s="383" t="s">
        <v>179</v>
      </c>
      <c r="E14" s="203" t="s">
        <v>179</v>
      </c>
      <c r="F14" s="203" t="s">
        <v>179</v>
      </c>
      <c r="G14" s="376" t="s">
        <v>167</v>
      </c>
      <c r="H14" s="376" t="s">
        <v>167</v>
      </c>
      <c r="I14" s="19"/>
      <c r="J14" s="19"/>
      <c r="K14" s="19"/>
      <c r="L14" s="204"/>
      <c r="O14" s="373" t="s">
        <v>172</v>
      </c>
      <c r="P14" s="374">
        <f>COUNTIF(D11:L99,"Mal. Infettive")</f>
        <v>35</v>
      </c>
    </row>
    <row r="15" spans="2:16" x14ac:dyDescent="0.25">
      <c r="B15" s="17" t="s">
        <v>37</v>
      </c>
      <c r="C15" s="18">
        <v>45205</v>
      </c>
      <c r="D15" s="377" t="s">
        <v>166</v>
      </c>
      <c r="E15" s="378" t="s">
        <v>166</v>
      </c>
      <c r="F15" s="378" t="s">
        <v>166</v>
      </c>
      <c r="G15" s="376" t="s">
        <v>167</v>
      </c>
      <c r="H15" s="376" t="s">
        <v>167</v>
      </c>
      <c r="I15" s="19"/>
      <c r="J15" s="19"/>
      <c r="K15" s="19"/>
      <c r="L15" s="204"/>
      <c r="O15" s="373" t="s">
        <v>173</v>
      </c>
      <c r="P15" s="374">
        <f>COUNTIF(D11:L99,"Mal. Cutanee e Veneree")</f>
        <v>14</v>
      </c>
    </row>
    <row r="16" spans="2:16" x14ac:dyDescent="0.25">
      <c r="B16" s="20" t="s">
        <v>39</v>
      </c>
      <c r="C16" s="21">
        <v>45206</v>
      </c>
      <c r="D16" s="102"/>
      <c r="E16" s="103"/>
      <c r="F16" s="103"/>
      <c r="G16" s="103"/>
      <c r="H16" s="103"/>
      <c r="I16" s="103"/>
      <c r="J16" s="103"/>
      <c r="K16" s="103"/>
      <c r="L16" s="104"/>
      <c r="O16" s="373" t="s">
        <v>174</v>
      </c>
      <c r="P16" s="374">
        <f>COUNTIF(D11:L99,"Mal. App. Digerente")</f>
        <v>21</v>
      </c>
    </row>
    <row r="17" spans="2:16" x14ac:dyDescent="0.25">
      <c r="B17" s="20" t="s">
        <v>40</v>
      </c>
      <c r="C17" s="21">
        <v>45207</v>
      </c>
      <c r="D17" s="102"/>
      <c r="E17" s="103"/>
      <c r="F17" s="103"/>
      <c r="G17" s="103"/>
      <c r="H17" s="103"/>
      <c r="I17" s="103"/>
      <c r="J17" s="103"/>
      <c r="K17" s="103"/>
      <c r="L17" s="104"/>
      <c r="O17" s="373" t="s">
        <v>175</v>
      </c>
      <c r="P17" s="374">
        <f>COUNTIF(D11:L99,"Chir. App. Digerente")</f>
        <v>14</v>
      </c>
    </row>
    <row r="18" spans="2:16" x14ac:dyDescent="0.25">
      <c r="B18" s="17" t="s">
        <v>29</v>
      </c>
      <c r="C18" s="18">
        <v>45208</v>
      </c>
      <c r="D18" s="84" t="s">
        <v>69</v>
      </c>
      <c r="E18" s="85"/>
      <c r="F18" s="85"/>
      <c r="G18" s="85"/>
      <c r="H18" s="85"/>
      <c r="I18" s="85"/>
      <c r="J18" s="85"/>
      <c r="K18" s="85"/>
      <c r="L18" s="86"/>
      <c r="O18" s="426"/>
      <c r="P18" s="427"/>
    </row>
    <row r="19" spans="2:16" x14ac:dyDescent="0.25">
      <c r="B19" s="17" t="s">
        <v>31</v>
      </c>
      <c r="C19" s="18">
        <v>45209</v>
      </c>
      <c r="D19" s="87"/>
      <c r="E19" s="88"/>
      <c r="F19" s="88"/>
      <c r="G19" s="88"/>
      <c r="H19" s="88"/>
      <c r="I19" s="88"/>
      <c r="J19" s="88"/>
      <c r="K19" s="88"/>
      <c r="L19" s="89"/>
    </row>
    <row r="20" spans="2:16" x14ac:dyDescent="0.25">
      <c r="B20" s="17" t="s">
        <v>33</v>
      </c>
      <c r="C20" s="18">
        <v>45210</v>
      </c>
      <c r="D20" s="87"/>
      <c r="E20" s="88"/>
      <c r="F20" s="88"/>
      <c r="G20" s="88"/>
      <c r="H20" s="88"/>
      <c r="I20" s="88"/>
      <c r="J20" s="88"/>
      <c r="K20" s="88"/>
      <c r="L20" s="89"/>
    </row>
    <row r="21" spans="2:16" x14ac:dyDescent="0.25">
      <c r="B21" s="17" t="s">
        <v>35</v>
      </c>
      <c r="C21" s="18">
        <v>45211</v>
      </c>
      <c r="D21" s="87"/>
      <c r="E21" s="88"/>
      <c r="F21" s="88"/>
      <c r="G21" s="88"/>
      <c r="H21" s="88"/>
      <c r="I21" s="88"/>
      <c r="J21" s="88"/>
      <c r="K21" s="88"/>
      <c r="L21" s="89"/>
    </row>
    <row r="22" spans="2:16" x14ac:dyDescent="0.25">
      <c r="B22" s="17" t="s">
        <v>37</v>
      </c>
      <c r="C22" s="18">
        <v>45212</v>
      </c>
      <c r="D22" s="90"/>
      <c r="E22" s="91"/>
      <c r="F22" s="91"/>
      <c r="G22" s="91"/>
      <c r="H22" s="91"/>
      <c r="I22" s="91"/>
      <c r="J22" s="91"/>
      <c r="K22" s="91"/>
      <c r="L22" s="92"/>
    </row>
    <row r="23" spans="2:16" x14ac:dyDescent="0.25">
      <c r="B23" s="20" t="s">
        <v>39</v>
      </c>
      <c r="C23" s="21">
        <v>45213</v>
      </c>
      <c r="D23" s="102"/>
      <c r="E23" s="103"/>
      <c r="F23" s="103"/>
      <c r="G23" s="103"/>
      <c r="H23" s="103"/>
      <c r="I23" s="103"/>
      <c r="J23" s="103"/>
      <c r="K23" s="103"/>
      <c r="L23" s="104"/>
    </row>
    <row r="24" spans="2:16" x14ac:dyDescent="0.25">
      <c r="B24" s="20" t="s">
        <v>40</v>
      </c>
      <c r="C24" s="21">
        <v>45214</v>
      </c>
      <c r="D24" s="102"/>
      <c r="E24" s="103"/>
      <c r="F24" s="103"/>
      <c r="G24" s="103"/>
      <c r="H24" s="103"/>
      <c r="I24" s="103"/>
      <c r="J24" s="103"/>
      <c r="K24" s="103"/>
      <c r="L24" s="104"/>
    </row>
    <row r="25" spans="2:16" x14ac:dyDescent="0.25">
      <c r="B25" s="22" t="s">
        <v>29</v>
      </c>
      <c r="C25" s="18">
        <v>45215</v>
      </c>
      <c r="D25" s="377" t="s">
        <v>166</v>
      </c>
      <c r="E25" s="378" t="s">
        <v>166</v>
      </c>
      <c r="F25" s="378" t="s">
        <v>166</v>
      </c>
      <c r="G25" s="376" t="s">
        <v>167</v>
      </c>
      <c r="H25" s="376" t="s">
        <v>167</v>
      </c>
      <c r="I25" s="19"/>
      <c r="J25" s="19"/>
      <c r="K25" s="19"/>
      <c r="L25" s="204"/>
    </row>
    <row r="26" spans="2:16" x14ac:dyDescent="0.25">
      <c r="B26" s="17" t="s">
        <v>31</v>
      </c>
      <c r="C26" s="18">
        <v>45216</v>
      </c>
      <c r="D26" s="383" t="s">
        <v>179</v>
      </c>
      <c r="E26" s="203" t="s">
        <v>179</v>
      </c>
      <c r="F26" s="203" t="s">
        <v>179</v>
      </c>
      <c r="G26" s="376" t="s">
        <v>167</v>
      </c>
      <c r="H26" s="376" t="s">
        <v>167</v>
      </c>
      <c r="I26" s="19"/>
      <c r="J26" s="19"/>
      <c r="K26" s="19"/>
      <c r="L26" s="204"/>
    </row>
    <row r="27" spans="2:16" x14ac:dyDescent="0.25">
      <c r="B27" s="17" t="s">
        <v>33</v>
      </c>
      <c r="C27" s="18">
        <v>45217</v>
      </c>
      <c r="D27" s="377" t="s">
        <v>166</v>
      </c>
      <c r="E27" s="378" t="s">
        <v>166</v>
      </c>
      <c r="F27" s="378" t="s">
        <v>166</v>
      </c>
      <c r="G27" s="376" t="s">
        <v>167</v>
      </c>
      <c r="H27" s="376" t="s">
        <v>167</v>
      </c>
      <c r="I27" s="19"/>
      <c r="J27" s="19"/>
      <c r="K27" s="19"/>
      <c r="L27" s="204"/>
    </row>
    <row r="28" spans="2:16" x14ac:dyDescent="0.25">
      <c r="B28" s="17" t="s">
        <v>35</v>
      </c>
      <c r="C28" s="18">
        <v>45218</v>
      </c>
      <c r="D28" s="383" t="s">
        <v>179</v>
      </c>
      <c r="E28" s="203" t="s">
        <v>179</v>
      </c>
      <c r="F28" s="203" t="s">
        <v>179</v>
      </c>
      <c r="G28" s="376" t="s">
        <v>167</v>
      </c>
      <c r="H28" s="376" t="s">
        <v>167</v>
      </c>
      <c r="I28" s="19"/>
      <c r="J28" s="19"/>
      <c r="K28" s="19"/>
      <c r="L28" s="204"/>
    </row>
    <row r="29" spans="2:16" x14ac:dyDescent="0.25">
      <c r="B29" s="17" t="s">
        <v>37</v>
      </c>
      <c r="C29" s="18">
        <v>45219</v>
      </c>
      <c r="D29" s="377" t="s">
        <v>166</v>
      </c>
      <c r="E29" s="378" t="s">
        <v>166</v>
      </c>
      <c r="F29" s="376" t="s">
        <v>167</v>
      </c>
      <c r="G29" s="376" t="s">
        <v>167</v>
      </c>
      <c r="H29" s="376" t="s">
        <v>167</v>
      </c>
      <c r="I29" s="19"/>
      <c r="J29" s="19"/>
      <c r="K29" s="19"/>
      <c r="L29" s="204"/>
    </row>
    <row r="30" spans="2:16" x14ac:dyDescent="0.25">
      <c r="B30" s="20" t="s">
        <v>39</v>
      </c>
      <c r="C30" s="21">
        <v>45220</v>
      </c>
      <c r="D30" s="102"/>
      <c r="E30" s="103"/>
      <c r="F30" s="103"/>
      <c r="G30" s="103"/>
      <c r="H30" s="103"/>
      <c r="I30" s="103"/>
      <c r="J30" s="103"/>
      <c r="K30" s="103"/>
      <c r="L30" s="104"/>
    </row>
    <row r="31" spans="2:16" x14ac:dyDescent="0.25">
      <c r="B31" s="20" t="s">
        <v>40</v>
      </c>
      <c r="C31" s="21">
        <v>45221</v>
      </c>
      <c r="D31" s="102"/>
      <c r="E31" s="103"/>
      <c r="F31" s="103"/>
      <c r="G31" s="103"/>
      <c r="H31" s="103"/>
      <c r="I31" s="103"/>
      <c r="J31" s="103"/>
      <c r="K31" s="103"/>
      <c r="L31" s="104"/>
    </row>
    <row r="32" spans="2:16" x14ac:dyDescent="0.25">
      <c r="B32" s="17" t="s">
        <v>29</v>
      </c>
      <c r="C32" s="18">
        <v>45222</v>
      </c>
      <c r="D32" s="84" t="s">
        <v>69</v>
      </c>
      <c r="E32" s="85"/>
      <c r="F32" s="85"/>
      <c r="G32" s="85"/>
      <c r="H32" s="85"/>
      <c r="I32" s="85"/>
      <c r="J32" s="85"/>
      <c r="K32" s="85"/>
      <c r="L32" s="86"/>
    </row>
    <row r="33" spans="2:12" x14ac:dyDescent="0.25">
      <c r="B33" s="17" t="s">
        <v>31</v>
      </c>
      <c r="C33" s="18">
        <v>45223</v>
      </c>
      <c r="D33" s="87"/>
      <c r="E33" s="88"/>
      <c r="F33" s="88"/>
      <c r="G33" s="88"/>
      <c r="H33" s="88"/>
      <c r="I33" s="88"/>
      <c r="J33" s="88"/>
      <c r="K33" s="88"/>
      <c r="L33" s="89"/>
    </row>
    <row r="34" spans="2:12" x14ac:dyDescent="0.25">
      <c r="B34" s="17" t="s">
        <v>33</v>
      </c>
      <c r="C34" s="18">
        <v>45224</v>
      </c>
      <c r="D34" s="87"/>
      <c r="E34" s="88"/>
      <c r="F34" s="88"/>
      <c r="G34" s="88"/>
      <c r="H34" s="88"/>
      <c r="I34" s="88"/>
      <c r="J34" s="88"/>
      <c r="K34" s="88"/>
      <c r="L34" s="89"/>
    </row>
    <row r="35" spans="2:12" x14ac:dyDescent="0.25">
      <c r="B35" s="17" t="s">
        <v>35</v>
      </c>
      <c r="C35" s="18">
        <v>45225</v>
      </c>
      <c r="D35" s="87"/>
      <c r="E35" s="88"/>
      <c r="F35" s="88"/>
      <c r="G35" s="88"/>
      <c r="H35" s="88"/>
      <c r="I35" s="88"/>
      <c r="J35" s="88"/>
      <c r="K35" s="88"/>
      <c r="L35" s="89"/>
    </row>
    <row r="36" spans="2:12" x14ac:dyDescent="0.25">
      <c r="B36" s="17" t="s">
        <v>37</v>
      </c>
      <c r="C36" s="18">
        <v>45226</v>
      </c>
      <c r="D36" s="90"/>
      <c r="E36" s="91"/>
      <c r="F36" s="91"/>
      <c r="G36" s="91"/>
      <c r="H36" s="91"/>
      <c r="I36" s="91"/>
      <c r="J36" s="91"/>
      <c r="K36" s="91"/>
      <c r="L36" s="92"/>
    </row>
    <row r="37" spans="2:12" x14ac:dyDescent="0.25">
      <c r="B37" s="20" t="s">
        <v>39</v>
      </c>
      <c r="C37" s="21">
        <v>45227</v>
      </c>
      <c r="D37" s="102"/>
      <c r="E37" s="103"/>
      <c r="F37" s="103"/>
      <c r="G37" s="103"/>
      <c r="H37" s="103"/>
      <c r="I37" s="103"/>
      <c r="J37" s="103"/>
      <c r="K37" s="103"/>
      <c r="L37" s="104"/>
    </row>
    <row r="38" spans="2:12" x14ac:dyDescent="0.25">
      <c r="B38" s="20" t="s">
        <v>40</v>
      </c>
      <c r="C38" s="21">
        <v>45228</v>
      </c>
      <c r="D38" s="102"/>
      <c r="E38" s="103"/>
      <c r="F38" s="103"/>
      <c r="G38" s="103"/>
      <c r="H38" s="103"/>
      <c r="I38" s="103"/>
      <c r="J38" s="103"/>
      <c r="K38" s="103"/>
      <c r="L38" s="104"/>
    </row>
    <row r="39" spans="2:12" x14ac:dyDescent="0.25">
      <c r="B39" s="17" t="s">
        <v>29</v>
      </c>
      <c r="C39" s="18">
        <v>45229</v>
      </c>
      <c r="D39" s="377" t="s">
        <v>166</v>
      </c>
      <c r="E39" s="378" t="s">
        <v>166</v>
      </c>
      <c r="F39" s="378" t="s">
        <v>166</v>
      </c>
      <c r="G39" s="205" t="s">
        <v>176</v>
      </c>
      <c r="H39" s="205" t="s">
        <v>176</v>
      </c>
      <c r="I39" s="205" t="s">
        <v>176</v>
      </c>
      <c r="J39" s="234"/>
      <c r="K39" s="234"/>
      <c r="L39" s="379"/>
    </row>
    <row r="40" spans="2:12" x14ac:dyDescent="0.25">
      <c r="B40" s="17" t="s">
        <v>31</v>
      </c>
      <c r="C40" s="18">
        <v>45230</v>
      </c>
      <c r="D40" s="383" t="s">
        <v>179</v>
      </c>
      <c r="E40" s="203" t="s">
        <v>179</v>
      </c>
      <c r="F40" s="380" t="s">
        <v>177</v>
      </c>
      <c r="G40" s="380" t="s">
        <v>177</v>
      </c>
      <c r="H40" s="380" t="s">
        <v>177</v>
      </c>
      <c r="I40" s="26"/>
      <c r="J40" s="26"/>
      <c r="K40" s="26"/>
      <c r="L40" s="28"/>
    </row>
    <row r="41" spans="2:12" x14ac:dyDescent="0.25">
      <c r="B41" s="20" t="s">
        <v>33</v>
      </c>
      <c r="C41" s="21">
        <v>45231</v>
      </c>
      <c r="D41" s="102"/>
      <c r="E41" s="103"/>
      <c r="F41" s="103"/>
      <c r="G41" s="103"/>
      <c r="H41" s="103"/>
      <c r="I41" s="103"/>
      <c r="J41" s="103"/>
      <c r="K41" s="103"/>
      <c r="L41" s="104"/>
    </row>
    <row r="42" spans="2:12" x14ac:dyDescent="0.25">
      <c r="B42" s="17" t="s">
        <v>35</v>
      </c>
      <c r="C42" s="18">
        <v>45232</v>
      </c>
      <c r="D42" s="381" t="s">
        <v>178</v>
      </c>
      <c r="E42" s="382" t="s">
        <v>178</v>
      </c>
      <c r="F42" s="382" t="s">
        <v>178</v>
      </c>
      <c r="G42" s="380" t="s">
        <v>177</v>
      </c>
      <c r="H42" s="380" t="s">
        <v>177</v>
      </c>
      <c r="I42" s="19"/>
      <c r="J42" s="19"/>
      <c r="K42" s="19"/>
      <c r="L42" s="204"/>
    </row>
    <row r="43" spans="2:12" x14ac:dyDescent="0.25">
      <c r="B43" s="17" t="s">
        <v>37</v>
      </c>
      <c r="C43" s="18">
        <v>45233</v>
      </c>
      <c r="D43" s="377" t="s">
        <v>166</v>
      </c>
      <c r="E43" s="378" t="s">
        <v>166</v>
      </c>
      <c r="F43" s="378" t="s">
        <v>166</v>
      </c>
      <c r="G43" s="205" t="s">
        <v>176</v>
      </c>
      <c r="H43" s="205" t="s">
        <v>176</v>
      </c>
      <c r="I43" s="205" t="s">
        <v>176</v>
      </c>
      <c r="J43" s="19"/>
      <c r="K43" s="19"/>
      <c r="L43" s="204"/>
    </row>
    <row r="44" spans="2:12" x14ac:dyDescent="0.25">
      <c r="B44" s="20" t="s">
        <v>39</v>
      </c>
      <c r="C44" s="21">
        <v>45234</v>
      </c>
      <c r="D44" s="102"/>
      <c r="E44" s="103"/>
      <c r="F44" s="103"/>
      <c r="G44" s="103"/>
      <c r="H44" s="103"/>
      <c r="I44" s="103"/>
      <c r="J44" s="103"/>
      <c r="K44" s="103"/>
      <c r="L44" s="104"/>
    </row>
    <row r="45" spans="2:12" x14ac:dyDescent="0.25">
      <c r="B45" s="20" t="s">
        <v>40</v>
      </c>
      <c r="C45" s="21">
        <v>45235</v>
      </c>
      <c r="D45" s="102"/>
      <c r="E45" s="103"/>
      <c r="F45" s="103"/>
      <c r="G45" s="103"/>
      <c r="H45" s="103"/>
      <c r="I45" s="103"/>
      <c r="J45" s="103"/>
      <c r="K45" s="103"/>
      <c r="L45" s="104"/>
    </row>
    <row r="46" spans="2:12" x14ac:dyDescent="0.25">
      <c r="B46" s="17" t="s">
        <v>29</v>
      </c>
      <c r="C46" s="18">
        <v>45236</v>
      </c>
      <c r="D46" s="84" t="s">
        <v>69</v>
      </c>
      <c r="E46" s="85"/>
      <c r="F46" s="85"/>
      <c r="G46" s="85"/>
      <c r="H46" s="85"/>
      <c r="I46" s="85"/>
      <c r="J46" s="85"/>
      <c r="K46" s="85"/>
      <c r="L46" s="86"/>
    </row>
    <row r="47" spans="2:12" x14ac:dyDescent="0.25">
      <c r="B47" s="17" t="s">
        <v>31</v>
      </c>
      <c r="C47" s="18">
        <v>45237</v>
      </c>
      <c r="D47" s="87"/>
      <c r="E47" s="88"/>
      <c r="F47" s="88"/>
      <c r="G47" s="88"/>
      <c r="H47" s="88"/>
      <c r="I47" s="88"/>
      <c r="J47" s="88"/>
      <c r="K47" s="88"/>
      <c r="L47" s="89"/>
    </row>
    <row r="48" spans="2:12" x14ac:dyDescent="0.25">
      <c r="B48" s="17" t="s">
        <v>33</v>
      </c>
      <c r="C48" s="18">
        <v>45238</v>
      </c>
      <c r="D48" s="87"/>
      <c r="E48" s="88"/>
      <c r="F48" s="88"/>
      <c r="G48" s="88"/>
      <c r="H48" s="88"/>
      <c r="I48" s="88"/>
      <c r="J48" s="88"/>
      <c r="K48" s="88"/>
      <c r="L48" s="89"/>
    </row>
    <row r="49" spans="2:16" x14ac:dyDescent="0.25">
      <c r="B49" s="17" t="s">
        <v>35</v>
      </c>
      <c r="C49" s="18">
        <v>45239</v>
      </c>
      <c r="D49" s="87"/>
      <c r="E49" s="88"/>
      <c r="F49" s="88"/>
      <c r="G49" s="88"/>
      <c r="H49" s="88"/>
      <c r="I49" s="88"/>
      <c r="J49" s="88"/>
      <c r="K49" s="88"/>
      <c r="L49" s="89"/>
    </row>
    <row r="50" spans="2:16" x14ac:dyDescent="0.25">
      <c r="B50" s="17" t="s">
        <v>37</v>
      </c>
      <c r="C50" s="18">
        <v>45240</v>
      </c>
      <c r="D50" s="90"/>
      <c r="E50" s="91"/>
      <c r="F50" s="91"/>
      <c r="G50" s="91"/>
      <c r="H50" s="91"/>
      <c r="I50" s="91"/>
      <c r="J50" s="91"/>
      <c r="K50" s="91"/>
      <c r="L50" s="92"/>
    </row>
    <row r="51" spans="2:16" x14ac:dyDescent="0.25">
      <c r="B51" s="20" t="s">
        <v>39</v>
      </c>
      <c r="C51" s="21">
        <v>45241</v>
      </c>
      <c r="D51" s="102"/>
      <c r="E51" s="103"/>
      <c r="F51" s="103"/>
      <c r="G51" s="103"/>
      <c r="H51" s="103"/>
      <c r="I51" s="103"/>
      <c r="J51" s="103"/>
      <c r="K51" s="103"/>
      <c r="L51" s="104"/>
    </row>
    <row r="52" spans="2:16" x14ac:dyDescent="0.25">
      <c r="B52" s="20" t="s">
        <v>40</v>
      </c>
      <c r="C52" s="21">
        <v>45242</v>
      </c>
      <c r="D52" s="102"/>
      <c r="E52" s="103"/>
      <c r="F52" s="103"/>
      <c r="G52" s="103"/>
      <c r="H52" s="103"/>
      <c r="I52" s="103"/>
      <c r="J52" s="103"/>
      <c r="K52" s="103"/>
      <c r="L52" s="104"/>
    </row>
    <row r="53" spans="2:16" x14ac:dyDescent="0.25">
      <c r="B53" s="17" t="s">
        <v>29</v>
      </c>
      <c r="C53" s="18">
        <v>45243</v>
      </c>
      <c r="D53" s="377" t="s">
        <v>166</v>
      </c>
      <c r="E53" s="378" t="s">
        <v>166</v>
      </c>
      <c r="F53" s="378" t="s">
        <v>166</v>
      </c>
      <c r="G53" s="205" t="s">
        <v>176</v>
      </c>
      <c r="H53" s="205" t="s">
        <v>176</v>
      </c>
      <c r="I53" s="205" t="s">
        <v>176</v>
      </c>
      <c r="J53" s="19"/>
      <c r="K53" s="19"/>
      <c r="L53" s="204"/>
    </row>
    <row r="54" spans="2:16" x14ac:dyDescent="0.25">
      <c r="B54" s="17" t="s">
        <v>31</v>
      </c>
      <c r="C54" s="18">
        <v>45244</v>
      </c>
      <c r="D54" s="381" t="s">
        <v>178</v>
      </c>
      <c r="E54" s="382" t="s">
        <v>178</v>
      </c>
      <c r="F54" s="382" t="s">
        <v>178</v>
      </c>
      <c r="G54" s="380" t="s">
        <v>177</v>
      </c>
      <c r="H54" s="380" t="s">
        <v>177</v>
      </c>
      <c r="I54" s="19"/>
      <c r="J54" s="19"/>
      <c r="K54" s="19"/>
      <c r="L54" s="204"/>
    </row>
    <row r="55" spans="2:16" x14ac:dyDescent="0.25">
      <c r="B55" s="17" t="s">
        <v>33</v>
      </c>
      <c r="C55" s="18">
        <v>45245</v>
      </c>
      <c r="D55" s="377" t="s">
        <v>166</v>
      </c>
      <c r="E55" s="378" t="s">
        <v>166</v>
      </c>
      <c r="F55" s="378" t="s">
        <v>166</v>
      </c>
      <c r="G55" s="205" t="s">
        <v>176</v>
      </c>
      <c r="H55" s="205" t="s">
        <v>176</v>
      </c>
      <c r="I55" s="205" t="s">
        <v>176</v>
      </c>
      <c r="J55" s="19"/>
      <c r="K55" s="19"/>
      <c r="L55" s="204"/>
    </row>
    <row r="56" spans="2:16" x14ac:dyDescent="0.25">
      <c r="B56" s="17" t="s">
        <v>35</v>
      </c>
      <c r="C56" s="18">
        <v>45246</v>
      </c>
      <c r="D56" s="381" t="s">
        <v>178</v>
      </c>
      <c r="E56" s="382" t="s">
        <v>178</v>
      </c>
      <c r="F56" s="382" t="s">
        <v>178</v>
      </c>
      <c r="G56" s="380" t="s">
        <v>177</v>
      </c>
      <c r="H56" s="380" t="s">
        <v>177</v>
      </c>
      <c r="I56" s="380" t="s">
        <v>177</v>
      </c>
      <c r="J56" s="19"/>
      <c r="K56" s="19"/>
      <c r="L56" s="204"/>
    </row>
    <row r="57" spans="2:16" x14ac:dyDescent="0.25">
      <c r="B57" s="17" t="s">
        <v>37</v>
      </c>
      <c r="C57" s="18">
        <v>45247</v>
      </c>
      <c r="D57" s="377" t="s">
        <v>166</v>
      </c>
      <c r="E57" s="378" t="s">
        <v>166</v>
      </c>
      <c r="F57" s="205" t="s">
        <v>176</v>
      </c>
      <c r="G57" s="205" t="s">
        <v>176</v>
      </c>
      <c r="H57" s="205" t="s">
        <v>176</v>
      </c>
      <c r="I57" s="205" t="s">
        <v>176</v>
      </c>
      <c r="J57" s="19"/>
      <c r="K57" s="19"/>
      <c r="L57" s="204"/>
    </row>
    <row r="58" spans="2:16" x14ac:dyDescent="0.25">
      <c r="B58" s="20" t="s">
        <v>39</v>
      </c>
      <c r="C58" s="21">
        <v>45248</v>
      </c>
      <c r="D58" s="102"/>
      <c r="E58" s="103"/>
      <c r="F58" s="103"/>
      <c r="G58" s="103"/>
      <c r="H58" s="103"/>
      <c r="I58" s="103"/>
      <c r="J58" s="103"/>
      <c r="K58" s="103"/>
      <c r="L58" s="104"/>
    </row>
    <row r="59" spans="2:16" x14ac:dyDescent="0.25">
      <c r="B59" s="20" t="s">
        <v>40</v>
      </c>
      <c r="C59" s="21">
        <v>45249</v>
      </c>
      <c r="D59" s="102"/>
      <c r="E59" s="103"/>
      <c r="F59" s="103"/>
      <c r="G59" s="103"/>
      <c r="H59" s="103"/>
      <c r="I59" s="103"/>
      <c r="J59" s="103"/>
      <c r="K59" s="103"/>
      <c r="L59" s="104"/>
    </row>
    <row r="60" spans="2:16" x14ac:dyDescent="0.25">
      <c r="B60" s="17" t="s">
        <v>29</v>
      </c>
      <c r="C60" s="18">
        <v>45250</v>
      </c>
      <c r="D60" s="84" t="s">
        <v>69</v>
      </c>
      <c r="E60" s="85"/>
      <c r="F60" s="85"/>
      <c r="G60" s="85"/>
      <c r="H60" s="85"/>
      <c r="I60" s="85"/>
      <c r="J60" s="85"/>
      <c r="K60" s="85"/>
      <c r="L60" s="86"/>
      <c r="M60" s="15"/>
      <c r="N60" s="15"/>
      <c r="O60" s="15"/>
      <c r="P60" s="15"/>
    </row>
    <row r="61" spans="2:16" x14ac:dyDescent="0.25">
      <c r="B61" s="17" t="s">
        <v>31</v>
      </c>
      <c r="C61" s="18">
        <v>45251</v>
      </c>
      <c r="D61" s="87"/>
      <c r="E61" s="88"/>
      <c r="F61" s="88"/>
      <c r="G61" s="88"/>
      <c r="H61" s="88"/>
      <c r="I61" s="88"/>
      <c r="J61" s="88"/>
      <c r="K61" s="88"/>
      <c r="L61" s="89"/>
      <c r="M61" s="15"/>
      <c r="N61" s="15"/>
      <c r="O61" s="15"/>
      <c r="P61" s="15"/>
    </row>
    <row r="62" spans="2:16" x14ac:dyDescent="0.25">
      <c r="B62" s="22" t="s">
        <v>33</v>
      </c>
      <c r="C62" s="18">
        <v>45252</v>
      </c>
      <c r="D62" s="87"/>
      <c r="E62" s="88"/>
      <c r="F62" s="88"/>
      <c r="G62" s="88"/>
      <c r="H62" s="88"/>
      <c r="I62" s="88"/>
      <c r="J62" s="88"/>
      <c r="K62" s="88"/>
      <c r="L62" s="89"/>
      <c r="M62" s="15"/>
      <c r="N62" s="15"/>
      <c r="O62" s="15"/>
      <c r="P62" s="15"/>
    </row>
    <row r="63" spans="2:16" x14ac:dyDescent="0.25">
      <c r="B63" s="17" t="s">
        <v>35</v>
      </c>
      <c r="C63" s="18">
        <v>45253</v>
      </c>
      <c r="D63" s="87"/>
      <c r="E63" s="88"/>
      <c r="F63" s="88"/>
      <c r="G63" s="88"/>
      <c r="H63" s="88"/>
      <c r="I63" s="88"/>
      <c r="J63" s="88"/>
      <c r="K63" s="88"/>
      <c r="L63" s="89"/>
      <c r="M63" s="15"/>
      <c r="N63" s="15"/>
      <c r="O63" s="15"/>
      <c r="P63" s="15"/>
    </row>
    <row r="64" spans="2:16" x14ac:dyDescent="0.25">
      <c r="B64" s="17" t="s">
        <v>37</v>
      </c>
      <c r="C64" s="18">
        <v>45254</v>
      </c>
      <c r="D64" s="90"/>
      <c r="E64" s="91"/>
      <c r="F64" s="91"/>
      <c r="G64" s="91"/>
      <c r="H64" s="91"/>
      <c r="I64" s="91"/>
      <c r="J64" s="91"/>
      <c r="K64" s="91"/>
      <c r="L64" s="92"/>
      <c r="M64" s="15"/>
      <c r="N64" s="15"/>
      <c r="O64" s="15"/>
      <c r="P64" s="15"/>
    </row>
    <row r="65" spans="2:12" x14ac:dyDescent="0.25">
      <c r="B65" s="20" t="s">
        <v>39</v>
      </c>
      <c r="C65" s="21">
        <v>45255</v>
      </c>
      <c r="D65" s="102"/>
      <c r="E65" s="103"/>
      <c r="F65" s="103"/>
      <c r="G65" s="103"/>
      <c r="H65" s="103"/>
      <c r="I65" s="103"/>
      <c r="J65" s="103"/>
      <c r="K65" s="103"/>
      <c r="L65" s="104"/>
    </row>
    <row r="66" spans="2:12" x14ac:dyDescent="0.25">
      <c r="B66" s="20" t="s">
        <v>40</v>
      </c>
      <c r="C66" s="21">
        <v>45256</v>
      </c>
      <c r="D66" s="102"/>
      <c r="E66" s="103"/>
      <c r="F66" s="103"/>
      <c r="G66" s="103"/>
      <c r="H66" s="103"/>
      <c r="I66" s="103"/>
      <c r="J66" s="103"/>
      <c r="K66" s="103"/>
      <c r="L66" s="104"/>
    </row>
    <row r="67" spans="2:12" x14ac:dyDescent="0.25">
      <c r="B67" s="22" t="s">
        <v>29</v>
      </c>
      <c r="C67" s="18">
        <v>45257</v>
      </c>
      <c r="D67" s="377" t="s">
        <v>166</v>
      </c>
      <c r="E67" s="378" t="s">
        <v>166</v>
      </c>
      <c r="F67" s="205" t="s">
        <v>176</v>
      </c>
      <c r="G67" s="205" t="s">
        <v>176</v>
      </c>
      <c r="H67" s="205" t="s">
        <v>176</v>
      </c>
      <c r="I67" s="19"/>
      <c r="J67" s="19"/>
      <c r="K67" s="19"/>
      <c r="L67" s="204"/>
    </row>
    <row r="68" spans="2:12" x14ac:dyDescent="0.25">
      <c r="B68" s="22" t="s">
        <v>31</v>
      </c>
      <c r="C68" s="18">
        <v>45258</v>
      </c>
      <c r="D68" s="381" t="s">
        <v>178</v>
      </c>
      <c r="E68" s="382" t="s">
        <v>178</v>
      </c>
      <c r="F68" s="382" t="s">
        <v>178</v>
      </c>
      <c r="G68" s="380" t="s">
        <v>177</v>
      </c>
      <c r="H68" s="380" t="s">
        <v>177</v>
      </c>
      <c r="I68" s="19"/>
      <c r="J68" s="19"/>
      <c r="K68" s="19"/>
      <c r="L68" s="204"/>
    </row>
    <row r="69" spans="2:12" ht="24" x14ac:dyDescent="0.25">
      <c r="B69" s="22" t="s">
        <v>33</v>
      </c>
      <c r="C69" s="18">
        <v>45259</v>
      </c>
      <c r="D69" s="375" t="s">
        <v>169</v>
      </c>
      <c r="E69" s="66" t="s">
        <v>169</v>
      </c>
      <c r="F69" s="66" t="s">
        <v>169</v>
      </c>
      <c r="G69" s="205" t="s">
        <v>176</v>
      </c>
      <c r="H69" s="205" t="s">
        <v>176</v>
      </c>
      <c r="I69" s="205" t="s">
        <v>176</v>
      </c>
      <c r="J69" s="19"/>
      <c r="K69" s="19"/>
      <c r="L69" s="204"/>
    </row>
    <row r="70" spans="2:12" x14ac:dyDescent="0.25">
      <c r="B70" s="17" t="s">
        <v>35</v>
      </c>
      <c r="C70" s="18">
        <v>45260</v>
      </c>
      <c r="D70" s="381" t="s">
        <v>178</v>
      </c>
      <c r="E70" s="382" t="s">
        <v>178</v>
      </c>
      <c r="F70" s="382" t="s">
        <v>178</v>
      </c>
      <c r="G70" s="380" t="s">
        <v>177</v>
      </c>
      <c r="H70" s="380" t="s">
        <v>177</v>
      </c>
      <c r="I70" s="19"/>
      <c r="J70" s="19"/>
      <c r="K70" s="19"/>
      <c r="L70" s="204"/>
    </row>
    <row r="71" spans="2:12" ht="24" x14ac:dyDescent="0.25">
      <c r="B71" s="17" t="s">
        <v>37</v>
      </c>
      <c r="C71" s="18">
        <v>45261</v>
      </c>
      <c r="D71" s="375" t="s">
        <v>169</v>
      </c>
      <c r="E71" s="66" t="s">
        <v>169</v>
      </c>
      <c r="F71" s="66" t="s">
        <v>169</v>
      </c>
      <c r="G71" s="205" t="s">
        <v>176</v>
      </c>
      <c r="H71" s="205" t="s">
        <v>176</v>
      </c>
      <c r="I71" s="205" t="s">
        <v>176</v>
      </c>
      <c r="J71" s="19"/>
      <c r="K71" s="19"/>
      <c r="L71" s="204"/>
    </row>
    <row r="72" spans="2:12" x14ac:dyDescent="0.25">
      <c r="B72" s="20" t="s">
        <v>39</v>
      </c>
      <c r="C72" s="21">
        <v>45262</v>
      </c>
      <c r="D72" s="102"/>
      <c r="E72" s="103"/>
      <c r="F72" s="103"/>
      <c r="G72" s="103"/>
      <c r="H72" s="103"/>
      <c r="I72" s="103"/>
      <c r="J72" s="103"/>
      <c r="K72" s="103"/>
      <c r="L72" s="104"/>
    </row>
    <row r="73" spans="2:12" x14ac:dyDescent="0.25">
      <c r="B73" s="20" t="s">
        <v>40</v>
      </c>
      <c r="C73" s="21">
        <v>45263</v>
      </c>
      <c r="D73" s="102"/>
      <c r="E73" s="103"/>
      <c r="F73" s="103"/>
      <c r="G73" s="103"/>
      <c r="H73" s="103"/>
      <c r="I73" s="103"/>
      <c r="J73" s="103"/>
      <c r="K73" s="103"/>
      <c r="L73" s="104"/>
    </row>
    <row r="74" spans="2:12" x14ac:dyDescent="0.25">
      <c r="B74" s="22" t="s">
        <v>29</v>
      </c>
      <c r="C74" s="18">
        <v>45264</v>
      </c>
      <c r="D74" s="84" t="s">
        <v>69</v>
      </c>
      <c r="E74" s="85"/>
      <c r="F74" s="85"/>
      <c r="G74" s="85"/>
      <c r="H74" s="85"/>
      <c r="I74" s="85"/>
      <c r="J74" s="85"/>
      <c r="K74" s="85"/>
      <c r="L74" s="86"/>
    </row>
    <row r="75" spans="2:12" x14ac:dyDescent="0.25">
      <c r="B75" s="22" t="s">
        <v>31</v>
      </c>
      <c r="C75" s="18">
        <v>45265</v>
      </c>
      <c r="D75" s="87"/>
      <c r="E75" s="88"/>
      <c r="F75" s="88"/>
      <c r="G75" s="88"/>
      <c r="H75" s="88"/>
      <c r="I75" s="88"/>
      <c r="J75" s="88"/>
      <c r="K75" s="88"/>
      <c r="L75" s="89"/>
    </row>
    <row r="76" spans="2:12" x14ac:dyDescent="0.25">
      <c r="B76" s="22" t="s">
        <v>33</v>
      </c>
      <c r="C76" s="18">
        <v>45266</v>
      </c>
      <c r="D76" s="87"/>
      <c r="E76" s="88"/>
      <c r="F76" s="88"/>
      <c r="G76" s="88"/>
      <c r="H76" s="88"/>
      <c r="I76" s="88"/>
      <c r="J76" s="88"/>
      <c r="K76" s="88"/>
      <c r="L76" s="89"/>
    </row>
    <row r="77" spans="2:12" x14ac:dyDescent="0.25">
      <c r="B77" s="22" t="s">
        <v>35</v>
      </c>
      <c r="C77" s="18">
        <v>45267</v>
      </c>
      <c r="D77" s="90"/>
      <c r="E77" s="91"/>
      <c r="F77" s="91"/>
      <c r="G77" s="91"/>
      <c r="H77" s="91"/>
      <c r="I77" s="91"/>
      <c r="J77" s="91"/>
      <c r="K77" s="91"/>
      <c r="L77" s="92"/>
    </row>
    <row r="78" spans="2:12" x14ac:dyDescent="0.25">
      <c r="B78" s="20" t="s">
        <v>37</v>
      </c>
      <c r="C78" s="21">
        <v>45268</v>
      </c>
      <c r="D78" s="102"/>
      <c r="E78" s="103"/>
      <c r="F78" s="103"/>
      <c r="G78" s="103"/>
      <c r="H78" s="103"/>
      <c r="I78" s="103"/>
      <c r="J78" s="103"/>
      <c r="K78" s="103"/>
      <c r="L78" s="104"/>
    </row>
    <row r="79" spans="2:12" x14ac:dyDescent="0.25">
      <c r="B79" s="20" t="s">
        <v>39</v>
      </c>
      <c r="C79" s="21">
        <v>45269</v>
      </c>
      <c r="D79" s="102"/>
      <c r="E79" s="103"/>
      <c r="F79" s="103"/>
      <c r="G79" s="103"/>
      <c r="H79" s="103"/>
      <c r="I79" s="103"/>
      <c r="J79" s="103"/>
      <c r="K79" s="103"/>
      <c r="L79" s="104"/>
    </row>
    <row r="80" spans="2:12" x14ac:dyDescent="0.25">
      <c r="B80" s="20" t="s">
        <v>40</v>
      </c>
      <c r="C80" s="21">
        <v>45270</v>
      </c>
      <c r="D80" s="102"/>
      <c r="E80" s="103"/>
      <c r="F80" s="103"/>
      <c r="G80" s="103"/>
      <c r="H80" s="103"/>
      <c r="I80" s="103"/>
      <c r="J80" s="103"/>
      <c r="K80" s="103"/>
      <c r="L80" s="104"/>
    </row>
    <row r="81" spans="2:12" x14ac:dyDescent="0.25">
      <c r="B81" s="17" t="s">
        <v>29</v>
      </c>
      <c r="C81" s="18">
        <v>45271</v>
      </c>
      <c r="D81" s="377" t="s">
        <v>166</v>
      </c>
      <c r="E81" s="378" t="s">
        <v>166</v>
      </c>
      <c r="F81" s="205" t="s">
        <v>176</v>
      </c>
      <c r="G81" s="205" t="s">
        <v>176</v>
      </c>
      <c r="H81" s="205" t="s">
        <v>176</v>
      </c>
      <c r="I81" s="205" t="s">
        <v>176</v>
      </c>
      <c r="J81" s="19"/>
      <c r="K81" s="19"/>
      <c r="L81" s="204"/>
    </row>
    <row r="82" spans="2:12" ht="24" x14ac:dyDescent="0.25">
      <c r="B82" s="17" t="s">
        <v>31</v>
      </c>
      <c r="C82" s="18">
        <v>45272</v>
      </c>
      <c r="D82" s="381" t="s">
        <v>178</v>
      </c>
      <c r="E82" s="382" t="s">
        <v>178</v>
      </c>
      <c r="F82" s="382" t="s">
        <v>178</v>
      </c>
      <c r="G82" s="66" t="s">
        <v>169</v>
      </c>
      <c r="H82" s="66" t="s">
        <v>169</v>
      </c>
      <c r="I82" s="19"/>
      <c r="J82" s="19"/>
      <c r="K82" s="19"/>
      <c r="L82" s="204"/>
    </row>
    <row r="83" spans="2:12" ht="24" x14ac:dyDescent="0.25">
      <c r="B83" s="22" t="s">
        <v>33</v>
      </c>
      <c r="C83" s="18">
        <v>45273</v>
      </c>
      <c r="D83" s="375" t="s">
        <v>169</v>
      </c>
      <c r="E83" s="66" t="s">
        <v>169</v>
      </c>
      <c r="F83" s="66" t="s">
        <v>169</v>
      </c>
      <c r="G83" s="205" t="s">
        <v>176</v>
      </c>
      <c r="H83" s="205" t="s">
        <v>176</v>
      </c>
      <c r="I83" s="26"/>
      <c r="J83" s="26"/>
      <c r="K83" s="26"/>
      <c r="L83" s="28"/>
    </row>
    <row r="84" spans="2:12" x14ac:dyDescent="0.25">
      <c r="B84" s="17" t="s">
        <v>35</v>
      </c>
      <c r="C84" s="18">
        <v>45274</v>
      </c>
      <c r="D84" s="381" t="s">
        <v>178</v>
      </c>
      <c r="E84" s="382" t="s">
        <v>178</v>
      </c>
      <c r="F84" s="382" t="s">
        <v>178</v>
      </c>
      <c r="G84" s="205" t="s">
        <v>176</v>
      </c>
      <c r="H84" s="205" t="s">
        <v>176</v>
      </c>
      <c r="I84" s="26"/>
      <c r="J84" s="26"/>
      <c r="K84" s="26"/>
      <c r="L84" s="28"/>
    </row>
    <row r="85" spans="2:12" ht="24" x14ac:dyDescent="0.25">
      <c r="B85" s="17" t="s">
        <v>37</v>
      </c>
      <c r="C85" s="18">
        <v>45275</v>
      </c>
      <c r="D85" s="375" t="s">
        <v>169</v>
      </c>
      <c r="E85" s="66" t="s">
        <v>169</v>
      </c>
      <c r="F85" s="66" t="s">
        <v>169</v>
      </c>
      <c r="G85" s="205" t="s">
        <v>176</v>
      </c>
      <c r="H85" s="205" t="s">
        <v>176</v>
      </c>
      <c r="I85" s="19"/>
      <c r="J85" s="19"/>
      <c r="K85" s="19"/>
      <c r="L85" s="204"/>
    </row>
    <row r="86" spans="2:12" x14ac:dyDescent="0.25">
      <c r="B86" s="20" t="s">
        <v>39</v>
      </c>
      <c r="C86" s="21">
        <v>45276</v>
      </c>
      <c r="D86" s="102"/>
      <c r="E86" s="103"/>
      <c r="F86" s="103"/>
      <c r="G86" s="103"/>
      <c r="H86" s="103"/>
      <c r="I86" s="103"/>
      <c r="J86" s="103"/>
      <c r="K86" s="103"/>
      <c r="L86" s="104"/>
    </row>
    <row r="87" spans="2:12" x14ac:dyDescent="0.25">
      <c r="B87" s="20" t="s">
        <v>40</v>
      </c>
      <c r="C87" s="21">
        <v>45277</v>
      </c>
      <c r="D87" s="102"/>
      <c r="E87" s="103"/>
      <c r="F87" s="103"/>
      <c r="G87" s="103"/>
      <c r="H87" s="103"/>
      <c r="I87" s="103"/>
      <c r="J87" s="103"/>
      <c r="K87" s="103"/>
      <c r="L87" s="104"/>
    </row>
    <row r="88" spans="2:12" x14ac:dyDescent="0.25">
      <c r="B88" s="20" t="s">
        <v>29</v>
      </c>
      <c r="C88" s="21">
        <v>45278</v>
      </c>
      <c r="D88" s="141" t="s">
        <v>96</v>
      </c>
      <c r="E88" s="142"/>
      <c r="F88" s="142"/>
      <c r="G88" s="142"/>
      <c r="H88" s="142"/>
      <c r="I88" s="142"/>
      <c r="J88" s="142"/>
      <c r="K88" s="142"/>
      <c r="L88" s="143"/>
    </row>
    <row r="89" spans="2:12" x14ac:dyDescent="0.25">
      <c r="B89" s="20" t="s">
        <v>31</v>
      </c>
      <c r="C89" s="21">
        <v>45300</v>
      </c>
      <c r="D89" s="141"/>
      <c r="E89" s="142"/>
      <c r="F89" s="142"/>
      <c r="G89" s="142"/>
      <c r="H89" s="142"/>
      <c r="I89" s="142"/>
      <c r="J89" s="142"/>
      <c r="K89" s="142"/>
      <c r="L89" s="143"/>
    </row>
    <row r="90" spans="2:12" x14ac:dyDescent="0.25">
      <c r="B90" s="17" t="s">
        <v>33</v>
      </c>
      <c r="C90" s="18">
        <v>45301</v>
      </c>
      <c r="D90" s="84" t="s">
        <v>69</v>
      </c>
      <c r="E90" s="85"/>
      <c r="F90" s="85"/>
      <c r="G90" s="85"/>
      <c r="H90" s="85"/>
      <c r="I90" s="85"/>
      <c r="J90" s="85"/>
      <c r="K90" s="85"/>
      <c r="L90" s="86"/>
    </row>
    <row r="91" spans="2:12" x14ac:dyDescent="0.25">
      <c r="B91" s="17" t="s">
        <v>35</v>
      </c>
      <c r="C91" s="18">
        <v>45302</v>
      </c>
      <c r="D91" s="87"/>
      <c r="E91" s="88"/>
      <c r="F91" s="88"/>
      <c r="G91" s="88"/>
      <c r="H91" s="88"/>
      <c r="I91" s="88"/>
      <c r="J91" s="88"/>
      <c r="K91" s="88"/>
      <c r="L91" s="89"/>
    </row>
    <row r="92" spans="2:12" x14ac:dyDescent="0.25">
      <c r="B92" s="17" t="s">
        <v>37</v>
      </c>
      <c r="C92" s="18">
        <v>45303</v>
      </c>
      <c r="D92" s="90"/>
      <c r="E92" s="91"/>
      <c r="F92" s="91"/>
      <c r="G92" s="91"/>
      <c r="H92" s="91"/>
      <c r="I92" s="91"/>
      <c r="J92" s="91"/>
      <c r="K92" s="91"/>
      <c r="L92" s="92"/>
    </row>
    <row r="93" spans="2:12" x14ac:dyDescent="0.25">
      <c r="B93" s="20" t="s">
        <v>39</v>
      </c>
      <c r="C93" s="21">
        <v>45304</v>
      </c>
      <c r="D93" s="102"/>
      <c r="E93" s="103"/>
      <c r="F93" s="103"/>
      <c r="G93" s="103"/>
      <c r="H93" s="103"/>
      <c r="I93" s="103"/>
      <c r="J93" s="103"/>
      <c r="K93" s="103"/>
      <c r="L93" s="104"/>
    </row>
    <row r="94" spans="2:12" x14ac:dyDescent="0.25">
      <c r="B94" s="20" t="s">
        <v>40</v>
      </c>
      <c r="C94" s="21">
        <v>45305</v>
      </c>
      <c r="D94" s="102"/>
      <c r="E94" s="103"/>
      <c r="F94" s="103"/>
      <c r="G94" s="103"/>
      <c r="H94" s="103"/>
      <c r="I94" s="103"/>
      <c r="J94" s="103"/>
      <c r="K94" s="103"/>
      <c r="L94" s="104"/>
    </row>
    <row r="95" spans="2:12" x14ac:dyDescent="0.25">
      <c r="B95" s="17" t="s">
        <v>29</v>
      </c>
      <c r="C95" s="18">
        <v>45306</v>
      </c>
      <c r="D95" s="84" t="s">
        <v>69</v>
      </c>
      <c r="E95" s="85"/>
      <c r="F95" s="85"/>
      <c r="G95" s="85"/>
      <c r="H95" s="85"/>
      <c r="I95" s="85"/>
      <c r="J95" s="85"/>
      <c r="K95" s="85"/>
      <c r="L95" s="86"/>
    </row>
    <row r="96" spans="2:12" x14ac:dyDescent="0.25">
      <c r="B96" s="17" t="s">
        <v>31</v>
      </c>
      <c r="C96" s="18">
        <v>45307</v>
      </c>
      <c r="D96" s="87"/>
      <c r="E96" s="88"/>
      <c r="F96" s="88"/>
      <c r="G96" s="88"/>
      <c r="H96" s="88"/>
      <c r="I96" s="88"/>
      <c r="J96" s="88"/>
      <c r="K96" s="88"/>
      <c r="L96" s="89"/>
    </row>
    <row r="97" spans="2:12" x14ac:dyDescent="0.25">
      <c r="B97" s="17" t="s">
        <v>33</v>
      </c>
      <c r="C97" s="18">
        <v>45308</v>
      </c>
      <c r="D97" s="87"/>
      <c r="E97" s="88"/>
      <c r="F97" s="88"/>
      <c r="G97" s="88"/>
      <c r="H97" s="88"/>
      <c r="I97" s="88"/>
      <c r="J97" s="88"/>
      <c r="K97" s="88"/>
      <c r="L97" s="89"/>
    </row>
    <row r="98" spans="2:12" x14ac:dyDescent="0.25">
      <c r="B98" s="17" t="s">
        <v>35</v>
      </c>
      <c r="C98" s="18">
        <v>45309</v>
      </c>
      <c r="D98" s="87"/>
      <c r="E98" s="88"/>
      <c r="F98" s="88"/>
      <c r="G98" s="88"/>
      <c r="H98" s="88"/>
      <c r="I98" s="88"/>
      <c r="J98" s="88"/>
      <c r="K98" s="88"/>
      <c r="L98" s="89"/>
    </row>
    <row r="99" spans="2:12" ht="15.75" thickBot="1" x14ac:dyDescent="0.3">
      <c r="B99" s="217" t="s">
        <v>37</v>
      </c>
      <c r="C99" s="218">
        <v>45310</v>
      </c>
      <c r="D99" s="151"/>
      <c r="E99" s="152"/>
      <c r="F99" s="152"/>
      <c r="G99" s="152"/>
      <c r="H99" s="152"/>
      <c r="I99" s="152"/>
      <c r="J99" s="152"/>
      <c r="K99" s="152"/>
      <c r="L99" s="153"/>
    </row>
    <row r="100" spans="2:12" x14ac:dyDescent="0.25">
      <c r="B100" s="236" t="s">
        <v>47</v>
      </c>
      <c r="C100" s="237"/>
      <c r="D100" s="238"/>
      <c r="E100" s="238"/>
      <c r="F100" s="238"/>
      <c r="G100" s="238"/>
      <c r="H100" s="238"/>
      <c r="I100" s="238"/>
      <c r="J100" s="238"/>
      <c r="K100" s="238"/>
      <c r="L100" s="239"/>
    </row>
    <row r="101" spans="2:12" ht="15.75" thickBot="1" x14ac:dyDescent="0.3">
      <c r="B101" s="240"/>
      <c r="C101" s="241"/>
      <c r="D101" s="241"/>
      <c r="E101" s="241"/>
      <c r="F101" s="241"/>
      <c r="G101" s="241"/>
      <c r="H101" s="241"/>
      <c r="I101" s="241"/>
      <c r="J101" s="241"/>
      <c r="K101" s="241"/>
      <c r="L101" s="242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2:1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2:1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2:1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2:1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2:1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2:16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2:16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2:16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2:16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2:16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2:16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2:16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2:16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2:16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2:16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2:16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2:16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2:16" x14ac:dyDescent="0.25">
      <c r="B893" s="43"/>
      <c r="C893" s="43"/>
      <c r="D893" s="43"/>
      <c r="E893" s="43"/>
      <c r="F893" s="43"/>
      <c r="G893" s="43"/>
      <c r="H893" s="43"/>
      <c r="I893" s="43"/>
      <c r="J893" s="44"/>
      <c r="K893" s="44"/>
      <c r="L893" s="44"/>
    </row>
    <row r="894" spans="2:16" x14ac:dyDescent="0.25">
      <c r="O894" s="33"/>
      <c r="P894" s="33"/>
    </row>
    <row r="895" spans="2:16" x14ac:dyDescent="0.25">
      <c r="O895" s="33"/>
      <c r="P895" s="33"/>
    </row>
    <row r="896" spans="2:16" x14ac:dyDescent="0.25">
      <c r="O896" s="33"/>
      <c r="P896" s="33"/>
    </row>
    <row r="897" spans="15:16" x14ac:dyDescent="0.25">
      <c r="O897" s="33"/>
      <c r="P897" s="33"/>
    </row>
    <row r="898" spans="15:16" x14ac:dyDescent="0.25">
      <c r="O898" s="33"/>
      <c r="P898" s="33"/>
    </row>
    <row r="899" spans="15:16" x14ac:dyDescent="0.25">
      <c r="O899" s="33"/>
      <c r="P899" s="33"/>
    </row>
    <row r="900" spans="15:16" x14ac:dyDescent="0.25">
      <c r="O900" s="33"/>
      <c r="P900" s="33"/>
    </row>
    <row r="901" spans="15:16" x14ac:dyDescent="0.25">
      <c r="O901" s="33"/>
      <c r="P901" s="33"/>
    </row>
    <row r="902" spans="15:16" x14ac:dyDescent="0.25">
      <c r="O902" s="33"/>
      <c r="P902" s="33"/>
    </row>
    <row r="903" spans="15:16" x14ac:dyDescent="0.25">
      <c r="O903" s="33"/>
      <c r="P903" s="33"/>
    </row>
    <row r="904" spans="15:16" x14ac:dyDescent="0.25">
      <c r="O904" s="33"/>
      <c r="P904" s="33"/>
    </row>
    <row r="905" spans="15:16" x14ac:dyDescent="0.25">
      <c r="O905" s="33"/>
      <c r="P905" s="33"/>
    </row>
    <row r="906" spans="15:16" x14ac:dyDescent="0.25">
      <c r="O906" s="33"/>
      <c r="P906" s="33"/>
    </row>
    <row r="907" spans="15:16" x14ac:dyDescent="0.25">
      <c r="O907" s="33"/>
      <c r="P907" s="33"/>
    </row>
    <row r="908" spans="15:16" x14ac:dyDescent="0.25">
      <c r="O908" s="33"/>
      <c r="P908" s="33"/>
    </row>
    <row r="909" spans="15:16" x14ac:dyDescent="0.25">
      <c r="O909" s="33"/>
      <c r="P909" s="33"/>
    </row>
    <row r="910" spans="15:16" x14ac:dyDescent="0.25">
      <c r="O910" s="33"/>
      <c r="P910" s="33"/>
    </row>
    <row r="911" spans="15:16" x14ac:dyDescent="0.25">
      <c r="O911" s="33"/>
      <c r="P911" s="33"/>
    </row>
    <row r="912" spans="15:16" x14ac:dyDescent="0.25">
      <c r="O912" s="33"/>
      <c r="P912" s="33"/>
    </row>
    <row r="913" spans="15:16" x14ac:dyDescent="0.25">
      <c r="O913" s="33"/>
      <c r="P913" s="33"/>
    </row>
    <row r="914" spans="15:16" x14ac:dyDescent="0.25">
      <c r="O914" s="33"/>
      <c r="P914" s="33"/>
    </row>
    <row r="915" spans="15:16" x14ac:dyDescent="0.25">
      <c r="O915" s="33"/>
      <c r="P915" s="33"/>
    </row>
    <row r="916" spans="15:16" x14ac:dyDescent="0.25">
      <c r="O916" s="33"/>
      <c r="P916" s="33"/>
    </row>
    <row r="917" spans="15:16" x14ac:dyDescent="0.25">
      <c r="O917" s="33"/>
      <c r="P917" s="33"/>
    </row>
    <row r="918" spans="15:16" x14ac:dyDescent="0.25">
      <c r="O918" s="33"/>
      <c r="P918" s="33"/>
    </row>
    <row r="919" spans="15:16" x14ac:dyDescent="0.25">
      <c r="O919" s="33"/>
      <c r="P919" s="33"/>
    </row>
    <row r="920" spans="15:16" x14ac:dyDescent="0.25">
      <c r="O920" s="33"/>
      <c r="P920" s="33"/>
    </row>
    <row r="921" spans="15:16" x14ac:dyDescent="0.25">
      <c r="O921" s="33"/>
      <c r="P921" s="33"/>
    </row>
    <row r="922" spans="15:16" x14ac:dyDescent="0.25">
      <c r="O922" s="33"/>
      <c r="P922" s="33"/>
    </row>
    <row r="923" spans="15:16" x14ac:dyDescent="0.25">
      <c r="O923" s="33"/>
      <c r="P923" s="33"/>
    </row>
    <row r="924" spans="15:16" x14ac:dyDescent="0.25">
      <c r="O924" s="33"/>
      <c r="P924" s="33"/>
    </row>
    <row r="925" spans="15:16" x14ac:dyDescent="0.25">
      <c r="O925" s="33"/>
      <c r="P925" s="33"/>
    </row>
    <row r="926" spans="15:16" x14ac:dyDescent="0.25">
      <c r="O926" s="33"/>
      <c r="P926" s="33"/>
    </row>
    <row r="927" spans="15:16" x14ac:dyDescent="0.25">
      <c r="O927" s="33"/>
      <c r="P927" s="33"/>
    </row>
    <row r="928" spans="15:16" x14ac:dyDescent="0.25">
      <c r="O928" s="33"/>
      <c r="P928" s="33"/>
    </row>
    <row r="929" spans="15:16" x14ac:dyDescent="0.25">
      <c r="O929" s="33"/>
      <c r="P929" s="33"/>
    </row>
    <row r="930" spans="15:16" x14ac:dyDescent="0.25">
      <c r="O930" s="33"/>
      <c r="P930" s="33"/>
    </row>
    <row r="931" spans="15:16" x14ac:dyDescent="0.25">
      <c r="O931" s="33"/>
      <c r="P931" s="33"/>
    </row>
    <row r="932" spans="15:16" x14ac:dyDescent="0.25">
      <c r="O932" s="33"/>
      <c r="P932" s="33"/>
    </row>
    <row r="933" spans="15:16" x14ac:dyDescent="0.25">
      <c r="O933" s="33"/>
      <c r="P933" s="33"/>
    </row>
    <row r="934" spans="15:16" x14ac:dyDescent="0.25">
      <c r="O934" s="33"/>
      <c r="P934" s="33"/>
    </row>
    <row r="935" spans="15:16" x14ac:dyDescent="0.25">
      <c r="O935" s="33"/>
      <c r="P935" s="33"/>
    </row>
    <row r="936" spans="15:16" x14ac:dyDescent="0.25">
      <c r="O936" s="33"/>
      <c r="P936" s="33"/>
    </row>
    <row r="937" spans="15:16" x14ac:dyDescent="0.25">
      <c r="O937" s="33"/>
      <c r="P937" s="33"/>
    </row>
    <row r="938" spans="15:16" x14ac:dyDescent="0.25">
      <c r="O938" s="33"/>
      <c r="P938" s="33"/>
    </row>
    <row r="939" spans="15:16" x14ac:dyDescent="0.25">
      <c r="O939" s="33"/>
      <c r="P939" s="33"/>
    </row>
    <row r="940" spans="15:16" x14ac:dyDescent="0.25">
      <c r="O940" s="33"/>
      <c r="P940" s="33"/>
    </row>
    <row r="941" spans="15:16" x14ac:dyDescent="0.25">
      <c r="O941" s="33"/>
      <c r="P941" s="33"/>
    </row>
    <row r="942" spans="15:16" x14ac:dyDescent="0.25">
      <c r="O942" s="33"/>
      <c r="P942" s="33"/>
    </row>
    <row r="943" spans="15:16" x14ac:dyDescent="0.25">
      <c r="O943" s="33"/>
      <c r="P943" s="33"/>
    </row>
    <row r="944" spans="15:16" x14ac:dyDescent="0.25">
      <c r="O944" s="33"/>
      <c r="P944" s="33"/>
    </row>
    <row r="945" spans="15:16" x14ac:dyDescent="0.25">
      <c r="O945" s="33"/>
      <c r="P945" s="33"/>
    </row>
    <row r="946" spans="15:16" x14ac:dyDescent="0.25">
      <c r="O946" s="33"/>
      <c r="P946" s="33"/>
    </row>
    <row r="947" spans="15:16" x14ac:dyDescent="0.25">
      <c r="O947" s="33"/>
      <c r="P947" s="33"/>
    </row>
    <row r="948" spans="15:16" x14ac:dyDescent="0.25">
      <c r="O948" s="33"/>
      <c r="P948" s="33"/>
    </row>
    <row r="949" spans="15:16" x14ac:dyDescent="0.25">
      <c r="O949" s="33"/>
      <c r="P949" s="33"/>
    </row>
    <row r="950" spans="15:16" x14ac:dyDescent="0.25">
      <c r="O950" s="33"/>
      <c r="P950" s="33"/>
    </row>
    <row r="951" spans="15:16" x14ac:dyDescent="0.25">
      <c r="O951" s="33"/>
      <c r="P951" s="33"/>
    </row>
    <row r="952" spans="15:16" x14ac:dyDescent="0.25">
      <c r="O952" s="33"/>
      <c r="P952" s="33"/>
    </row>
    <row r="953" spans="15:16" x14ac:dyDescent="0.25">
      <c r="O953" s="33"/>
      <c r="P953" s="33"/>
    </row>
    <row r="954" spans="15:16" x14ac:dyDescent="0.25">
      <c r="O954" s="33"/>
      <c r="P954" s="33"/>
    </row>
    <row r="955" spans="15:16" x14ac:dyDescent="0.25">
      <c r="O955" s="33"/>
      <c r="P955" s="33"/>
    </row>
    <row r="956" spans="15:16" x14ac:dyDescent="0.25">
      <c r="O956" s="33"/>
      <c r="P956" s="33"/>
    </row>
    <row r="957" spans="15:16" x14ac:dyDescent="0.25">
      <c r="O957" s="33"/>
      <c r="P957" s="33"/>
    </row>
    <row r="958" spans="15:16" x14ac:dyDescent="0.25">
      <c r="O958" s="33"/>
      <c r="P958" s="33"/>
    </row>
    <row r="959" spans="15:16" x14ac:dyDescent="0.25">
      <c r="O959" s="33"/>
      <c r="P959" s="33"/>
    </row>
    <row r="960" spans="15:16" x14ac:dyDescent="0.25">
      <c r="O960" s="33"/>
      <c r="P960" s="33"/>
    </row>
    <row r="961" spans="15:16" x14ac:dyDescent="0.25">
      <c r="O961" s="33"/>
      <c r="P961" s="33"/>
    </row>
    <row r="962" spans="15:16" x14ac:dyDescent="0.25">
      <c r="O962" s="33"/>
      <c r="P962" s="33"/>
    </row>
    <row r="963" spans="15:16" x14ac:dyDescent="0.25">
      <c r="O963" s="33"/>
      <c r="P963" s="33"/>
    </row>
    <row r="964" spans="15:16" x14ac:dyDescent="0.25">
      <c r="O964" s="33"/>
      <c r="P964" s="33"/>
    </row>
    <row r="965" spans="15:16" x14ac:dyDescent="0.25">
      <c r="O965" s="33"/>
      <c r="P965" s="33"/>
    </row>
    <row r="966" spans="15:16" x14ac:dyDescent="0.25">
      <c r="O966" s="33"/>
      <c r="P966" s="33"/>
    </row>
    <row r="967" spans="15:16" x14ac:dyDescent="0.25">
      <c r="O967" s="33"/>
      <c r="P967" s="33"/>
    </row>
    <row r="968" spans="15:16" x14ac:dyDescent="0.25">
      <c r="O968" s="33"/>
      <c r="P968" s="33"/>
    </row>
    <row r="969" spans="15:16" x14ac:dyDescent="0.25">
      <c r="O969" s="33"/>
      <c r="P969" s="33"/>
    </row>
    <row r="970" spans="15:16" x14ac:dyDescent="0.25">
      <c r="O970" s="33"/>
      <c r="P970" s="33"/>
    </row>
    <row r="971" spans="15:16" x14ac:dyDescent="0.25">
      <c r="O971" s="33"/>
      <c r="P971" s="33"/>
    </row>
    <row r="972" spans="15:16" x14ac:dyDescent="0.25">
      <c r="O972" s="33"/>
      <c r="P972" s="33"/>
    </row>
    <row r="973" spans="15:16" x14ac:dyDescent="0.25">
      <c r="O973" s="33"/>
      <c r="P973" s="33"/>
    </row>
    <row r="974" spans="15:16" x14ac:dyDescent="0.25">
      <c r="O974" s="33"/>
      <c r="P974" s="33"/>
    </row>
    <row r="975" spans="15:16" x14ac:dyDescent="0.25">
      <c r="O975" s="33"/>
      <c r="P975" s="33"/>
    </row>
    <row r="976" spans="15:16" x14ac:dyDescent="0.25">
      <c r="O976" s="33"/>
      <c r="P976" s="33"/>
    </row>
    <row r="977" spans="15:16" x14ac:dyDescent="0.25">
      <c r="O977" s="33"/>
      <c r="P977" s="33"/>
    </row>
    <row r="978" spans="15:16" x14ac:dyDescent="0.25">
      <c r="O978" s="33"/>
      <c r="P978" s="33"/>
    </row>
    <row r="979" spans="15:16" x14ac:dyDescent="0.25">
      <c r="O979" s="33"/>
      <c r="P979" s="33"/>
    </row>
    <row r="980" spans="15:16" x14ac:dyDescent="0.25">
      <c r="O980" s="33"/>
      <c r="P980" s="33"/>
    </row>
    <row r="981" spans="15:16" x14ac:dyDescent="0.25">
      <c r="O981" s="33"/>
      <c r="P981" s="33"/>
    </row>
    <row r="982" spans="15:16" x14ac:dyDescent="0.25">
      <c r="O982" s="33"/>
      <c r="P982" s="33"/>
    </row>
    <row r="983" spans="15:16" x14ac:dyDescent="0.25">
      <c r="O983" s="33"/>
      <c r="P983" s="33"/>
    </row>
    <row r="984" spans="15:16" x14ac:dyDescent="0.25">
      <c r="O984" s="33"/>
      <c r="P984" s="33"/>
    </row>
    <row r="985" spans="15:16" x14ac:dyDescent="0.25">
      <c r="O985" s="33"/>
      <c r="P985" s="33"/>
    </row>
    <row r="986" spans="15:16" x14ac:dyDescent="0.25">
      <c r="O986" s="33"/>
      <c r="P986" s="33"/>
    </row>
    <row r="987" spans="15:16" x14ac:dyDescent="0.25">
      <c r="O987" s="33"/>
      <c r="P987" s="33"/>
    </row>
    <row r="988" spans="15:16" x14ac:dyDescent="0.25">
      <c r="O988" s="33"/>
      <c r="P988" s="33"/>
    </row>
    <row r="989" spans="15:16" x14ac:dyDescent="0.25">
      <c r="O989" s="33"/>
      <c r="P989" s="33"/>
    </row>
    <row r="990" spans="15:16" x14ac:dyDescent="0.25">
      <c r="O990" s="33"/>
      <c r="P990" s="33"/>
    </row>
    <row r="991" spans="15:16" x14ac:dyDescent="0.25">
      <c r="O991" s="33"/>
      <c r="P991" s="33"/>
    </row>
    <row r="992" spans="15:16" x14ac:dyDescent="0.25">
      <c r="O992" s="33"/>
      <c r="P992" s="33"/>
    </row>
    <row r="993" spans="15:16" x14ac:dyDescent="0.25">
      <c r="O993" s="33"/>
      <c r="P993" s="33"/>
    </row>
    <row r="994" spans="15:16" x14ac:dyDescent="0.25">
      <c r="O994" s="33"/>
      <c r="P994" s="33"/>
    </row>
    <row r="995" spans="15:16" x14ac:dyDescent="0.25">
      <c r="O995" s="33"/>
      <c r="P995" s="33"/>
    </row>
    <row r="996" spans="15:16" x14ac:dyDescent="0.25">
      <c r="O996" s="33"/>
      <c r="P996" s="33"/>
    </row>
    <row r="997" spans="15:16" x14ac:dyDescent="0.25">
      <c r="O997" s="33"/>
      <c r="P997" s="33"/>
    </row>
    <row r="998" spans="15:16" x14ac:dyDescent="0.25">
      <c r="O998" s="33"/>
      <c r="P998" s="33"/>
    </row>
    <row r="999" spans="15:16" x14ac:dyDescent="0.25">
      <c r="O999" s="33"/>
      <c r="P999" s="33"/>
    </row>
    <row r="1000" spans="15:16" x14ac:dyDescent="0.25">
      <c r="O1000" s="33"/>
      <c r="P1000" s="33"/>
    </row>
    <row r="1001" spans="15:16" x14ac:dyDescent="0.25">
      <c r="O1001" s="33"/>
      <c r="P1001" s="33"/>
    </row>
    <row r="1002" spans="15:16" x14ac:dyDescent="0.25">
      <c r="O1002" s="33"/>
      <c r="P1002" s="33"/>
    </row>
    <row r="1003" spans="15:16" x14ac:dyDescent="0.25">
      <c r="O1003" s="33"/>
      <c r="P1003" s="33"/>
    </row>
    <row r="1004" spans="15:16" x14ac:dyDescent="0.25">
      <c r="O1004" s="33"/>
      <c r="P1004" s="33"/>
    </row>
    <row r="1005" spans="15:16" x14ac:dyDescent="0.25">
      <c r="O1005" s="33"/>
      <c r="P1005" s="33"/>
    </row>
    <row r="1006" spans="15:16" x14ac:dyDescent="0.25">
      <c r="O1006" s="33"/>
      <c r="P1006" s="33"/>
    </row>
    <row r="1007" spans="15:16" x14ac:dyDescent="0.25">
      <c r="O1007" s="33"/>
      <c r="P1007" s="33"/>
    </row>
    <row r="1008" spans="15:16" x14ac:dyDescent="0.25">
      <c r="O1008" s="33"/>
      <c r="P1008" s="33"/>
    </row>
    <row r="1009" spans="15:16" x14ac:dyDescent="0.25">
      <c r="O1009" s="33"/>
      <c r="P1009" s="33"/>
    </row>
    <row r="1010" spans="15:16" x14ac:dyDescent="0.25">
      <c r="O1010" s="33"/>
      <c r="P1010" s="33"/>
    </row>
    <row r="1011" spans="15:16" x14ac:dyDescent="0.25">
      <c r="O1011" s="33"/>
      <c r="P1011" s="33"/>
    </row>
    <row r="1012" spans="15:16" x14ac:dyDescent="0.25">
      <c r="O1012" s="33"/>
      <c r="P1012" s="33"/>
    </row>
    <row r="1013" spans="15:16" x14ac:dyDescent="0.25">
      <c r="O1013" s="33"/>
      <c r="P1013" s="33"/>
    </row>
    <row r="1014" spans="15:16" x14ac:dyDescent="0.25">
      <c r="O1014" s="33"/>
      <c r="P1014" s="33"/>
    </row>
    <row r="1015" spans="15:16" x14ac:dyDescent="0.25">
      <c r="O1015" s="33"/>
      <c r="P1015" s="33"/>
    </row>
    <row r="1016" spans="15:16" x14ac:dyDescent="0.25">
      <c r="O1016" s="33"/>
      <c r="P1016" s="33"/>
    </row>
    <row r="1017" spans="15:16" x14ac:dyDescent="0.25">
      <c r="O1017" s="33"/>
      <c r="P1017" s="33"/>
    </row>
    <row r="1018" spans="15:16" x14ac:dyDescent="0.25">
      <c r="O1018" s="33"/>
      <c r="P1018" s="33"/>
    </row>
    <row r="1019" spans="15:16" x14ac:dyDescent="0.25">
      <c r="O1019" s="33"/>
      <c r="P1019" s="33"/>
    </row>
    <row r="1020" spans="15:16" x14ac:dyDescent="0.25">
      <c r="O1020" s="33"/>
      <c r="P1020" s="33"/>
    </row>
    <row r="1021" spans="15:16" x14ac:dyDescent="0.25">
      <c r="O1021" s="33"/>
      <c r="P1021" s="33"/>
    </row>
    <row r="1022" spans="15:16" x14ac:dyDescent="0.25">
      <c r="O1022" s="33"/>
      <c r="P1022" s="33"/>
    </row>
    <row r="1023" spans="15:16" x14ac:dyDescent="0.25">
      <c r="O1023" s="33"/>
      <c r="P1023" s="33"/>
    </row>
    <row r="1024" spans="15:16" x14ac:dyDescent="0.25">
      <c r="O1024" s="33"/>
      <c r="P1024" s="33"/>
    </row>
    <row r="1025" spans="15:16" x14ac:dyDescent="0.25">
      <c r="O1025" s="33"/>
      <c r="P1025" s="33"/>
    </row>
    <row r="1026" spans="15:16" x14ac:dyDescent="0.25">
      <c r="O1026" s="33"/>
      <c r="P1026" s="33"/>
    </row>
    <row r="1027" spans="15:16" x14ac:dyDescent="0.25">
      <c r="O1027" s="33"/>
      <c r="P1027" s="33"/>
    </row>
    <row r="1028" spans="15:16" x14ac:dyDescent="0.25">
      <c r="O1028" s="33"/>
      <c r="P1028" s="33"/>
    </row>
    <row r="1029" spans="15:16" x14ac:dyDescent="0.25">
      <c r="O1029" s="33"/>
      <c r="P1029" s="33"/>
    </row>
    <row r="1030" spans="15:16" x14ac:dyDescent="0.25">
      <c r="O1030" s="33"/>
      <c r="P1030" s="33"/>
    </row>
    <row r="1031" spans="15:16" x14ac:dyDescent="0.25">
      <c r="O1031" s="33"/>
      <c r="P1031" s="33"/>
    </row>
    <row r="1032" spans="15:16" x14ac:dyDescent="0.25">
      <c r="O1032" s="33"/>
      <c r="P1032" s="33"/>
    </row>
    <row r="1033" spans="15:16" x14ac:dyDescent="0.25">
      <c r="O1033" s="33"/>
      <c r="P1033" s="33"/>
    </row>
    <row r="1034" spans="15:16" x14ac:dyDescent="0.25">
      <c r="O1034" s="33"/>
      <c r="P1034" s="33"/>
    </row>
    <row r="1035" spans="15:16" x14ac:dyDescent="0.25">
      <c r="O1035" s="33"/>
      <c r="P1035" s="33"/>
    </row>
    <row r="1036" spans="15:16" x14ac:dyDescent="0.25">
      <c r="O1036" s="33"/>
      <c r="P1036" s="33"/>
    </row>
    <row r="1037" spans="15:16" x14ac:dyDescent="0.25">
      <c r="O1037" s="33"/>
      <c r="P1037" s="33"/>
    </row>
    <row r="1038" spans="15:16" x14ac:dyDescent="0.25">
      <c r="O1038" s="33"/>
      <c r="P1038" s="33"/>
    </row>
    <row r="1039" spans="15:16" x14ac:dyDescent="0.25">
      <c r="O1039" s="33"/>
      <c r="P1039" s="33"/>
    </row>
    <row r="1040" spans="15:16" x14ac:dyDescent="0.25">
      <c r="O1040" s="33"/>
      <c r="P1040" s="33"/>
    </row>
    <row r="1041" spans="15:16" x14ac:dyDescent="0.25">
      <c r="O1041" s="33"/>
      <c r="P1041" s="33"/>
    </row>
    <row r="1042" spans="15:16" x14ac:dyDescent="0.25">
      <c r="O1042" s="33"/>
      <c r="P1042" s="33"/>
    </row>
    <row r="1043" spans="15:16" x14ac:dyDescent="0.25">
      <c r="O1043" s="33"/>
      <c r="P1043" s="33"/>
    </row>
    <row r="1044" spans="15:16" x14ac:dyDescent="0.25">
      <c r="O1044" s="33"/>
      <c r="P1044" s="33"/>
    </row>
    <row r="1045" spans="15:16" x14ac:dyDescent="0.25">
      <c r="O1045" s="33"/>
      <c r="P1045" s="33"/>
    </row>
    <row r="1046" spans="15:16" x14ac:dyDescent="0.25">
      <c r="O1046" s="33"/>
      <c r="P1046" s="33"/>
    </row>
    <row r="1047" spans="15:16" x14ac:dyDescent="0.25">
      <c r="O1047" s="33"/>
      <c r="P1047" s="33"/>
    </row>
    <row r="1048" spans="15:16" x14ac:dyDescent="0.25">
      <c r="O1048" s="33"/>
      <c r="P1048" s="33"/>
    </row>
    <row r="1049" spans="15:16" x14ac:dyDescent="0.25">
      <c r="O1049" s="33"/>
      <c r="P1049" s="33"/>
    </row>
    <row r="1050" spans="15:16" x14ac:dyDescent="0.25">
      <c r="O1050" s="33"/>
      <c r="P1050" s="33"/>
    </row>
    <row r="1051" spans="15:16" x14ac:dyDescent="0.25">
      <c r="O1051" s="33"/>
      <c r="P1051" s="33"/>
    </row>
    <row r="1052" spans="15:16" x14ac:dyDescent="0.25">
      <c r="O1052" s="33"/>
      <c r="P1052" s="33"/>
    </row>
    <row r="1053" spans="15:16" x14ac:dyDescent="0.25">
      <c r="O1053" s="33"/>
      <c r="P1053" s="33"/>
    </row>
    <row r="1054" spans="15:16" x14ac:dyDescent="0.25">
      <c r="O1054" s="33"/>
      <c r="P1054" s="33"/>
    </row>
    <row r="1055" spans="15:16" x14ac:dyDescent="0.25">
      <c r="O1055" s="33"/>
      <c r="P1055" s="33"/>
    </row>
    <row r="1056" spans="15:16" x14ac:dyDescent="0.25">
      <c r="O1056" s="33"/>
      <c r="P1056" s="33"/>
    </row>
    <row r="1057" spans="15:16" x14ac:dyDescent="0.25">
      <c r="O1057" s="33"/>
      <c r="P1057" s="33"/>
    </row>
    <row r="1058" spans="15:16" x14ac:dyDescent="0.25">
      <c r="O1058" s="33"/>
      <c r="P1058" s="33"/>
    </row>
    <row r="1059" spans="15:16" x14ac:dyDescent="0.25">
      <c r="O1059" s="33"/>
      <c r="P1059" s="33"/>
    </row>
    <row r="1060" spans="15:16" x14ac:dyDescent="0.25">
      <c r="O1060" s="33"/>
      <c r="P1060" s="33"/>
    </row>
    <row r="1061" spans="15:16" x14ac:dyDescent="0.25">
      <c r="O1061" s="33"/>
      <c r="P1061" s="33"/>
    </row>
    <row r="1062" spans="15:16" x14ac:dyDescent="0.25">
      <c r="O1062" s="33"/>
      <c r="P1062" s="33"/>
    </row>
    <row r="1063" spans="15:16" x14ac:dyDescent="0.25">
      <c r="O1063" s="33"/>
      <c r="P1063" s="33"/>
    </row>
    <row r="1064" spans="15:16" x14ac:dyDescent="0.25">
      <c r="O1064" s="33"/>
      <c r="P1064" s="33"/>
    </row>
    <row r="1065" spans="15:16" x14ac:dyDescent="0.25">
      <c r="O1065" s="33"/>
      <c r="P1065" s="33"/>
    </row>
    <row r="1066" spans="15:16" x14ac:dyDescent="0.25">
      <c r="O1066" s="33"/>
      <c r="P1066" s="33"/>
    </row>
    <row r="1067" spans="15:16" x14ac:dyDescent="0.25">
      <c r="O1067" s="33"/>
      <c r="P1067" s="33"/>
    </row>
    <row r="1068" spans="15:16" x14ac:dyDescent="0.25">
      <c r="O1068" s="33"/>
      <c r="P1068" s="33"/>
    </row>
    <row r="1069" spans="15:16" x14ac:dyDescent="0.25">
      <c r="O1069" s="33"/>
      <c r="P1069" s="33"/>
    </row>
    <row r="1070" spans="15:16" x14ac:dyDescent="0.25">
      <c r="O1070" s="33"/>
      <c r="P1070" s="33"/>
    </row>
    <row r="1071" spans="15:16" x14ac:dyDescent="0.25">
      <c r="O1071" s="33"/>
      <c r="P1071" s="33"/>
    </row>
    <row r="1072" spans="15:16" x14ac:dyDescent="0.25">
      <c r="O1072" s="33"/>
      <c r="P1072" s="33"/>
    </row>
    <row r="1073" spans="15:16" x14ac:dyDescent="0.25">
      <c r="O1073" s="33"/>
      <c r="P1073" s="33"/>
    </row>
    <row r="1074" spans="15:16" x14ac:dyDescent="0.25">
      <c r="O1074" s="33"/>
      <c r="P1074" s="33"/>
    </row>
    <row r="1075" spans="15:16" x14ac:dyDescent="0.25">
      <c r="O1075" s="33"/>
      <c r="P1075" s="33"/>
    </row>
    <row r="1076" spans="15:16" x14ac:dyDescent="0.25">
      <c r="O1076" s="33"/>
      <c r="P1076" s="33"/>
    </row>
    <row r="1077" spans="15:16" x14ac:dyDescent="0.25">
      <c r="O1077" s="33"/>
      <c r="P1077" s="33"/>
    </row>
    <row r="1078" spans="15:16" x14ac:dyDescent="0.25">
      <c r="O1078" s="33"/>
      <c r="P1078" s="33"/>
    </row>
    <row r="1079" spans="15:16" x14ac:dyDescent="0.25">
      <c r="O1079" s="33"/>
      <c r="P1079" s="33"/>
    </row>
    <row r="1080" spans="15:16" x14ac:dyDescent="0.25">
      <c r="O1080" s="33"/>
      <c r="P1080" s="33"/>
    </row>
    <row r="1081" spans="15:16" x14ac:dyDescent="0.25">
      <c r="O1081" s="33"/>
      <c r="P1081" s="33"/>
    </row>
    <row r="1082" spans="15:16" x14ac:dyDescent="0.25">
      <c r="O1082" s="33"/>
      <c r="P1082" s="33"/>
    </row>
    <row r="1083" spans="15:16" x14ac:dyDescent="0.25">
      <c r="O1083" s="33"/>
      <c r="P1083" s="33"/>
    </row>
    <row r="1084" spans="15:16" x14ac:dyDescent="0.25">
      <c r="O1084" s="33"/>
      <c r="P1084" s="33"/>
    </row>
    <row r="1085" spans="15:16" x14ac:dyDescent="0.25">
      <c r="O1085" s="33"/>
      <c r="P1085" s="33"/>
    </row>
    <row r="1086" spans="15:16" x14ac:dyDescent="0.25">
      <c r="O1086" s="33"/>
      <c r="P1086" s="33"/>
    </row>
    <row r="1087" spans="15:16" x14ac:dyDescent="0.25">
      <c r="O1087" s="33"/>
      <c r="P1087" s="33"/>
    </row>
    <row r="1088" spans="15:16" x14ac:dyDescent="0.25">
      <c r="O1088" s="33"/>
      <c r="P1088" s="33"/>
    </row>
    <row r="1089" spans="15:16" x14ac:dyDescent="0.25">
      <c r="O1089" s="33"/>
      <c r="P1089" s="33"/>
    </row>
    <row r="1090" spans="15:16" x14ac:dyDescent="0.25">
      <c r="O1090" s="33"/>
      <c r="P1090" s="33"/>
    </row>
    <row r="1091" spans="15:16" x14ac:dyDescent="0.25">
      <c r="O1091" s="33"/>
      <c r="P1091" s="33"/>
    </row>
    <row r="1092" spans="15:16" x14ac:dyDescent="0.25">
      <c r="O1092" s="33"/>
      <c r="P1092" s="33"/>
    </row>
    <row r="1093" spans="15:16" x14ac:dyDescent="0.25">
      <c r="O1093" s="33"/>
      <c r="P1093" s="33"/>
    </row>
    <row r="1094" spans="15:16" x14ac:dyDescent="0.25">
      <c r="O1094" s="33"/>
      <c r="P1094" s="33"/>
    </row>
    <row r="1095" spans="15:16" x14ac:dyDescent="0.25">
      <c r="O1095" s="33"/>
      <c r="P1095" s="33"/>
    </row>
    <row r="1096" spans="15:16" x14ac:dyDescent="0.25">
      <c r="O1096" s="33"/>
      <c r="P1096" s="33"/>
    </row>
    <row r="1097" spans="15:16" x14ac:dyDescent="0.25">
      <c r="O1097" s="33"/>
      <c r="P1097" s="33"/>
    </row>
    <row r="1098" spans="15:16" x14ac:dyDescent="0.25">
      <c r="O1098" s="33"/>
      <c r="P1098" s="33"/>
    </row>
    <row r="1099" spans="15:16" x14ac:dyDescent="0.25">
      <c r="O1099" s="33"/>
      <c r="P1099" s="33"/>
    </row>
    <row r="1100" spans="15:16" x14ac:dyDescent="0.25">
      <c r="O1100" s="33"/>
      <c r="P1100" s="33"/>
    </row>
    <row r="1101" spans="15:16" x14ac:dyDescent="0.25">
      <c r="O1101" s="33"/>
      <c r="P1101" s="33"/>
    </row>
    <row r="1102" spans="15:16" x14ac:dyDescent="0.25">
      <c r="O1102" s="33"/>
      <c r="P1102" s="33"/>
    </row>
    <row r="1103" spans="15:16" x14ac:dyDescent="0.25">
      <c r="O1103" s="33"/>
      <c r="P1103" s="33"/>
    </row>
    <row r="1104" spans="15:16" x14ac:dyDescent="0.25">
      <c r="O1104" s="33"/>
      <c r="P1104" s="33"/>
    </row>
    <row r="1105" spans="15:16" x14ac:dyDescent="0.25">
      <c r="O1105" s="33"/>
      <c r="P1105" s="33"/>
    </row>
    <row r="1106" spans="15:16" x14ac:dyDescent="0.25">
      <c r="O1106" s="33"/>
      <c r="P1106" s="33"/>
    </row>
    <row r="1107" spans="15:16" x14ac:dyDescent="0.25">
      <c r="O1107" s="33"/>
      <c r="P1107" s="33"/>
    </row>
    <row r="1108" spans="15:16" x14ac:dyDescent="0.25">
      <c r="O1108" s="33"/>
      <c r="P1108" s="33"/>
    </row>
    <row r="1109" spans="15:16" x14ac:dyDescent="0.25">
      <c r="O1109" s="33"/>
      <c r="P1109" s="33"/>
    </row>
    <row r="1110" spans="15:16" x14ac:dyDescent="0.25">
      <c r="O1110" s="33"/>
      <c r="P1110" s="33"/>
    </row>
    <row r="1111" spans="15:16" x14ac:dyDescent="0.25">
      <c r="O1111" s="33"/>
      <c r="P1111" s="33"/>
    </row>
    <row r="1112" spans="15:16" x14ac:dyDescent="0.25">
      <c r="O1112" s="33"/>
      <c r="P1112" s="33"/>
    </row>
    <row r="1113" spans="15:16" x14ac:dyDescent="0.25">
      <c r="O1113" s="33"/>
      <c r="P1113" s="33"/>
    </row>
    <row r="1114" spans="15:16" x14ac:dyDescent="0.25">
      <c r="O1114" s="33"/>
      <c r="P1114" s="33"/>
    </row>
    <row r="1115" spans="15:16" x14ac:dyDescent="0.25">
      <c r="O1115" s="33"/>
      <c r="P1115" s="33"/>
    </row>
    <row r="1116" spans="15:16" x14ac:dyDescent="0.25">
      <c r="O1116" s="33"/>
      <c r="P1116" s="33"/>
    </row>
    <row r="1117" spans="15:16" x14ac:dyDescent="0.25">
      <c r="O1117" s="33"/>
      <c r="P1117" s="33"/>
    </row>
    <row r="1118" spans="15:16" x14ac:dyDescent="0.25">
      <c r="O1118" s="33"/>
      <c r="P1118" s="33"/>
    </row>
    <row r="1119" spans="15:16" x14ac:dyDescent="0.25">
      <c r="O1119" s="33"/>
      <c r="P1119" s="33"/>
    </row>
    <row r="1120" spans="15:16" x14ac:dyDescent="0.25">
      <c r="O1120" s="33"/>
      <c r="P1120" s="33"/>
    </row>
    <row r="1121" spans="15:16" x14ac:dyDescent="0.25">
      <c r="O1121" s="33"/>
      <c r="P1121" s="33"/>
    </row>
    <row r="1122" spans="15:16" x14ac:dyDescent="0.25">
      <c r="O1122" s="33"/>
      <c r="P1122" s="33"/>
    </row>
    <row r="1123" spans="15:16" x14ac:dyDescent="0.25">
      <c r="O1123" s="33"/>
      <c r="P1123" s="33"/>
    </row>
    <row r="1124" spans="15:16" x14ac:dyDescent="0.25">
      <c r="O1124" s="33"/>
      <c r="P1124" s="33"/>
    </row>
    <row r="1125" spans="15:16" x14ac:dyDescent="0.25">
      <c r="O1125" s="33"/>
      <c r="P1125" s="33"/>
    </row>
    <row r="1126" spans="15:16" x14ac:dyDescent="0.25">
      <c r="O1126" s="33"/>
      <c r="P1126" s="33"/>
    </row>
    <row r="1127" spans="15:16" x14ac:dyDescent="0.25">
      <c r="O1127" s="33"/>
      <c r="P1127" s="33"/>
    </row>
    <row r="1128" spans="15:16" x14ac:dyDescent="0.25">
      <c r="O1128" s="33"/>
      <c r="P1128" s="33"/>
    </row>
    <row r="1129" spans="15:16" x14ac:dyDescent="0.25">
      <c r="O1129" s="33"/>
      <c r="P1129" s="33"/>
    </row>
    <row r="1130" spans="15:16" x14ac:dyDescent="0.25">
      <c r="O1130" s="33"/>
      <c r="P1130" s="33"/>
    </row>
    <row r="1131" spans="15:16" x14ac:dyDescent="0.25">
      <c r="O1131" s="33"/>
      <c r="P1131" s="33"/>
    </row>
    <row r="1132" spans="15:16" x14ac:dyDescent="0.25">
      <c r="O1132" s="33"/>
      <c r="P1132" s="33"/>
    </row>
    <row r="1133" spans="15:16" x14ac:dyDescent="0.25">
      <c r="O1133" s="33"/>
      <c r="P1133" s="33"/>
    </row>
    <row r="1134" spans="15:16" x14ac:dyDescent="0.25">
      <c r="O1134" s="33"/>
      <c r="P1134" s="33"/>
    </row>
    <row r="1135" spans="15:16" x14ac:dyDescent="0.25">
      <c r="O1135" s="33"/>
      <c r="P1135" s="33"/>
    </row>
    <row r="1136" spans="15:16" x14ac:dyDescent="0.25">
      <c r="O1136" s="33"/>
      <c r="P1136" s="33"/>
    </row>
    <row r="1137" spans="15:16" x14ac:dyDescent="0.25">
      <c r="O1137" s="33"/>
      <c r="P1137" s="33"/>
    </row>
    <row r="1138" spans="15:16" x14ac:dyDescent="0.25">
      <c r="O1138" s="33"/>
      <c r="P1138" s="33"/>
    </row>
    <row r="1139" spans="15:16" x14ac:dyDescent="0.25">
      <c r="O1139" s="33"/>
      <c r="P1139" s="33"/>
    </row>
    <row r="1140" spans="15:16" x14ac:dyDescent="0.25">
      <c r="O1140" s="33"/>
      <c r="P1140" s="33"/>
    </row>
    <row r="1141" spans="15:16" x14ac:dyDescent="0.25">
      <c r="O1141" s="33"/>
      <c r="P1141" s="33"/>
    </row>
    <row r="1142" spans="15:16" x14ac:dyDescent="0.25">
      <c r="O1142" s="33"/>
      <c r="P1142" s="33"/>
    </row>
    <row r="1143" spans="15:16" x14ac:dyDescent="0.25">
      <c r="O1143" s="33"/>
      <c r="P1143" s="33"/>
    </row>
    <row r="1144" spans="15:16" x14ac:dyDescent="0.25">
      <c r="O1144" s="33"/>
      <c r="P1144" s="33"/>
    </row>
    <row r="1145" spans="15:16" x14ac:dyDescent="0.25">
      <c r="O1145" s="33"/>
      <c r="P1145" s="33"/>
    </row>
    <row r="1146" spans="15:16" x14ac:dyDescent="0.25">
      <c r="O1146" s="33"/>
      <c r="P1146" s="33"/>
    </row>
    <row r="1147" spans="15:16" x14ac:dyDescent="0.25">
      <c r="O1147" s="33"/>
      <c r="P1147" s="33"/>
    </row>
    <row r="1148" spans="15:16" x14ac:dyDescent="0.25">
      <c r="O1148" s="33"/>
      <c r="P1148" s="33"/>
    </row>
    <row r="1149" spans="15:16" x14ac:dyDescent="0.25">
      <c r="O1149" s="33"/>
      <c r="P1149" s="33"/>
    </row>
    <row r="1150" spans="15:16" x14ac:dyDescent="0.25">
      <c r="O1150" s="33"/>
      <c r="P1150" s="33"/>
    </row>
    <row r="1151" spans="15:16" x14ac:dyDescent="0.25">
      <c r="O1151" s="33"/>
      <c r="P1151" s="33"/>
    </row>
    <row r="1152" spans="15:16" x14ac:dyDescent="0.25">
      <c r="O1152" s="33"/>
      <c r="P1152" s="33"/>
    </row>
    <row r="1153" spans="15:16" x14ac:dyDescent="0.25">
      <c r="O1153" s="33"/>
      <c r="P1153" s="33"/>
    </row>
    <row r="1154" spans="15:16" x14ac:dyDescent="0.25">
      <c r="O1154" s="33"/>
      <c r="P1154" s="33"/>
    </row>
    <row r="1155" spans="15:16" x14ac:dyDescent="0.25">
      <c r="O1155" s="33"/>
      <c r="P1155" s="33"/>
    </row>
    <row r="1156" spans="15:16" x14ac:dyDescent="0.25">
      <c r="O1156" s="33"/>
      <c r="P1156" s="33"/>
    </row>
    <row r="1157" spans="15:16" x14ac:dyDescent="0.25">
      <c r="O1157" s="33"/>
      <c r="P1157" s="33"/>
    </row>
    <row r="1158" spans="15:16" x14ac:dyDescent="0.25">
      <c r="O1158" s="33"/>
      <c r="P1158" s="33"/>
    </row>
    <row r="1159" spans="15:16" x14ac:dyDescent="0.25">
      <c r="O1159" s="33"/>
      <c r="P1159" s="33"/>
    </row>
    <row r="1160" spans="15:16" x14ac:dyDescent="0.25">
      <c r="O1160" s="33"/>
      <c r="P1160" s="33"/>
    </row>
    <row r="1161" spans="15:16" x14ac:dyDescent="0.25">
      <c r="O1161" s="33"/>
      <c r="P1161" s="33"/>
    </row>
    <row r="1162" spans="15:16" x14ac:dyDescent="0.25">
      <c r="O1162" s="33"/>
      <c r="P1162" s="33"/>
    </row>
    <row r="1163" spans="15:16" x14ac:dyDescent="0.25">
      <c r="O1163" s="33"/>
      <c r="P1163" s="33"/>
    </row>
    <row r="1164" spans="15:16" x14ac:dyDescent="0.25">
      <c r="O1164" s="33"/>
      <c r="P1164" s="33"/>
    </row>
    <row r="1165" spans="15:16" x14ac:dyDescent="0.25">
      <c r="O1165" s="33"/>
      <c r="P1165" s="33"/>
    </row>
    <row r="1166" spans="15:16" x14ac:dyDescent="0.25">
      <c r="O1166" s="33"/>
      <c r="P1166" s="33"/>
    </row>
    <row r="1167" spans="15:16" x14ac:dyDescent="0.25">
      <c r="O1167" s="33"/>
      <c r="P1167" s="33"/>
    </row>
    <row r="1168" spans="15:16" x14ac:dyDescent="0.25">
      <c r="O1168" s="33"/>
      <c r="P1168" s="33"/>
    </row>
    <row r="1169" spans="15:16" x14ac:dyDescent="0.25">
      <c r="O1169" s="33"/>
      <c r="P1169" s="33"/>
    </row>
    <row r="1170" spans="15:16" x14ac:dyDescent="0.25">
      <c r="O1170" s="33"/>
      <c r="P1170" s="33"/>
    </row>
    <row r="1171" spans="15:16" x14ac:dyDescent="0.25">
      <c r="O1171" s="33"/>
      <c r="P1171" s="33"/>
    </row>
    <row r="1172" spans="15:16" x14ac:dyDescent="0.25">
      <c r="O1172" s="33"/>
      <c r="P1172" s="33"/>
    </row>
    <row r="1173" spans="15:16" x14ac:dyDescent="0.25">
      <c r="O1173" s="33"/>
      <c r="P1173" s="33"/>
    </row>
    <row r="1174" spans="15:16" x14ac:dyDescent="0.25">
      <c r="O1174" s="33"/>
      <c r="P1174" s="33"/>
    </row>
    <row r="1175" spans="15:16" x14ac:dyDescent="0.25">
      <c r="O1175" s="33"/>
      <c r="P1175" s="33"/>
    </row>
    <row r="1176" spans="15:16" x14ac:dyDescent="0.25">
      <c r="O1176" s="33"/>
      <c r="P1176" s="33"/>
    </row>
    <row r="1177" spans="15:16" x14ac:dyDescent="0.25">
      <c r="O1177" s="33"/>
      <c r="P1177" s="33"/>
    </row>
    <row r="1178" spans="15:16" x14ac:dyDescent="0.25">
      <c r="O1178" s="33"/>
      <c r="P1178" s="33"/>
    </row>
    <row r="1179" spans="15:16" x14ac:dyDescent="0.25">
      <c r="O1179" s="33"/>
      <c r="P1179" s="33"/>
    </row>
    <row r="1180" spans="15:16" x14ac:dyDescent="0.25">
      <c r="O1180" s="33"/>
      <c r="P1180" s="33"/>
    </row>
    <row r="1181" spans="15:16" x14ac:dyDescent="0.25">
      <c r="O1181" s="33"/>
      <c r="P1181" s="33"/>
    </row>
    <row r="1182" spans="15:16" x14ac:dyDescent="0.25">
      <c r="O1182" s="33"/>
      <c r="P1182" s="33"/>
    </row>
    <row r="1183" spans="15:16" x14ac:dyDescent="0.25">
      <c r="O1183" s="33"/>
      <c r="P1183" s="33"/>
    </row>
    <row r="1184" spans="15:16" x14ac:dyDescent="0.25">
      <c r="O1184" s="33"/>
      <c r="P1184" s="33"/>
    </row>
    <row r="1185" spans="15:16" x14ac:dyDescent="0.25">
      <c r="O1185" s="33"/>
      <c r="P1185" s="33"/>
    </row>
    <row r="1186" spans="15:16" x14ac:dyDescent="0.25">
      <c r="O1186" s="33"/>
      <c r="P1186" s="33"/>
    </row>
    <row r="1187" spans="15:16" x14ac:dyDescent="0.25">
      <c r="O1187" s="33"/>
      <c r="P1187" s="33"/>
    </row>
    <row r="1188" spans="15:16" x14ac:dyDescent="0.25">
      <c r="O1188" s="33"/>
      <c r="P1188" s="33"/>
    </row>
    <row r="1189" spans="15:16" x14ac:dyDescent="0.25">
      <c r="O1189" s="33"/>
      <c r="P1189" s="33"/>
    </row>
    <row r="1190" spans="15:16" x14ac:dyDescent="0.25">
      <c r="O1190" s="33"/>
      <c r="P1190" s="33"/>
    </row>
    <row r="1191" spans="15:16" x14ac:dyDescent="0.25">
      <c r="O1191" s="33"/>
      <c r="P1191" s="33"/>
    </row>
    <row r="1192" spans="15:16" x14ac:dyDescent="0.25">
      <c r="O1192" s="33"/>
      <c r="P1192" s="33"/>
    </row>
    <row r="1193" spans="15:16" x14ac:dyDescent="0.25">
      <c r="O1193" s="33"/>
      <c r="P1193" s="33"/>
    </row>
    <row r="1194" spans="15:16" x14ac:dyDescent="0.25">
      <c r="O1194" s="33"/>
      <c r="P1194" s="33"/>
    </row>
    <row r="1195" spans="15:16" x14ac:dyDescent="0.25">
      <c r="O1195" s="33"/>
      <c r="P1195" s="33"/>
    </row>
    <row r="1196" spans="15:16" x14ac:dyDescent="0.25">
      <c r="O1196" s="33"/>
      <c r="P1196" s="33"/>
    </row>
    <row r="1197" spans="15:16" x14ac:dyDescent="0.25">
      <c r="O1197" s="33"/>
      <c r="P1197" s="33"/>
    </row>
    <row r="1198" spans="15:16" x14ac:dyDescent="0.25">
      <c r="O1198" s="33"/>
      <c r="P1198" s="33"/>
    </row>
    <row r="1199" spans="15:16" x14ac:dyDescent="0.25">
      <c r="O1199" s="33"/>
      <c r="P1199" s="33"/>
    </row>
    <row r="1200" spans="15:16" x14ac:dyDescent="0.25">
      <c r="O1200" s="33"/>
      <c r="P1200" s="33"/>
    </row>
    <row r="1201" spans="15:16" x14ac:dyDescent="0.25">
      <c r="O1201" s="33"/>
      <c r="P1201" s="33"/>
    </row>
    <row r="1202" spans="15:16" x14ac:dyDescent="0.25">
      <c r="O1202" s="33"/>
      <c r="P1202" s="33"/>
    </row>
    <row r="1203" spans="15:16" x14ac:dyDescent="0.25">
      <c r="O1203" s="33"/>
      <c r="P1203" s="33"/>
    </row>
    <row r="1204" spans="15:16" x14ac:dyDescent="0.25">
      <c r="O1204" s="33"/>
      <c r="P1204" s="33"/>
    </row>
    <row r="1205" spans="15:16" x14ac:dyDescent="0.25">
      <c r="O1205" s="33"/>
      <c r="P1205" s="33"/>
    </row>
    <row r="1206" spans="15:16" x14ac:dyDescent="0.25">
      <c r="O1206" s="33"/>
      <c r="P1206" s="33"/>
    </row>
    <row r="1207" spans="15:16" x14ac:dyDescent="0.25">
      <c r="O1207" s="33"/>
      <c r="P1207" s="33"/>
    </row>
    <row r="1208" spans="15:16" x14ac:dyDescent="0.25">
      <c r="O1208" s="33"/>
      <c r="P1208" s="33"/>
    </row>
    <row r="1209" spans="15:16" x14ac:dyDescent="0.25">
      <c r="O1209" s="33"/>
      <c r="P1209" s="33"/>
    </row>
    <row r="1210" spans="15:16" x14ac:dyDescent="0.25">
      <c r="O1210" s="33"/>
      <c r="P1210" s="33"/>
    </row>
    <row r="1211" spans="15:16" x14ac:dyDescent="0.25">
      <c r="O1211" s="33"/>
      <c r="P1211" s="33"/>
    </row>
    <row r="1212" spans="15:16" x14ac:dyDescent="0.25">
      <c r="O1212" s="33"/>
      <c r="P1212" s="33"/>
    </row>
    <row r="1213" spans="15:16" x14ac:dyDescent="0.25">
      <c r="O1213" s="33"/>
      <c r="P1213" s="33"/>
    </row>
    <row r="1214" spans="15:16" x14ac:dyDescent="0.25">
      <c r="O1214" s="33"/>
      <c r="P1214" s="33"/>
    </row>
    <row r="1215" spans="15:16" x14ac:dyDescent="0.25">
      <c r="O1215" s="33"/>
      <c r="P1215" s="33"/>
    </row>
    <row r="1216" spans="15:16" x14ac:dyDescent="0.25">
      <c r="O1216" s="33"/>
      <c r="P1216" s="33"/>
    </row>
    <row r="1217" spans="15:16" x14ac:dyDescent="0.25">
      <c r="O1217" s="33"/>
      <c r="P1217" s="33"/>
    </row>
    <row r="1218" spans="15:16" x14ac:dyDescent="0.25">
      <c r="O1218" s="33"/>
      <c r="P1218" s="33"/>
    </row>
    <row r="1219" spans="15:16" x14ac:dyDescent="0.25">
      <c r="O1219" s="33"/>
      <c r="P1219" s="33"/>
    </row>
    <row r="1220" spans="15:16" x14ac:dyDescent="0.25">
      <c r="O1220" s="33"/>
      <c r="P1220" s="33"/>
    </row>
    <row r="1221" spans="15:16" x14ac:dyDescent="0.25">
      <c r="O1221" s="33"/>
      <c r="P1221" s="33"/>
    </row>
    <row r="1222" spans="15:16" x14ac:dyDescent="0.25">
      <c r="O1222" s="33"/>
      <c r="P1222" s="33"/>
    </row>
    <row r="1223" spans="15:16" x14ac:dyDescent="0.25">
      <c r="O1223" s="33"/>
      <c r="P1223" s="33"/>
    </row>
    <row r="1224" spans="15:16" x14ac:dyDescent="0.25">
      <c r="O1224" s="33"/>
      <c r="P1224" s="33"/>
    </row>
    <row r="1225" spans="15:16" x14ac:dyDescent="0.25">
      <c r="O1225" s="33"/>
      <c r="P1225" s="33"/>
    </row>
    <row r="1226" spans="15:16" x14ac:dyDescent="0.25">
      <c r="O1226" s="33"/>
      <c r="P1226" s="33"/>
    </row>
    <row r="1227" spans="15:16" x14ac:dyDescent="0.25">
      <c r="O1227" s="33"/>
      <c r="P1227" s="33"/>
    </row>
    <row r="1228" spans="15:16" x14ac:dyDescent="0.25">
      <c r="O1228" s="33"/>
      <c r="P1228" s="33"/>
    </row>
    <row r="1229" spans="15:16" x14ac:dyDescent="0.25">
      <c r="O1229" s="33"/>
      <c r="P1229" s="33"/>
    </row>
    <row r="1230" spans="15:16" x14ac:dyDescent="0.25">
      <c r="O1230" s="33"/>
      <c r="P1230" s="33"/>
    </row>
    <row r="1231" spans="15:16" x14ac:dyDescent="0.25">
      <c r="O1231" s="33"/>
      <c r="P1231" s="33"/>
    </row>
    <row r="1232" spans="15:16" x14ac:dyDescent="0.25">
      <c r="O1232" s="33"/>
      <c r="P1232" s="33"/>
    </row>
    <row r="1233" spans="15:16" x14ac:dyDescent="0.25">
      <c r="O1233" s="33"/>
      <c r="P1233" s="33"/>
    </row>
    <row r="1234" spans="15:16" x14ac:dyDescent="0.25">
      <c r="O1234" s="33"/>
      <c r="P1234" s="33"/>
    </row>
    <row r="1235" spans="15:16" x14ac:dyDescent="0.25">
      <c r="O1235" s="33"/>
      <c r="P1235" s="33"/>
    </row>
    <row r="1236" spans="15:16" x14ac:dyDescent="0.25">
      <c r="O1236" s="33"/>
      <c r="P1236" s="33"/>
    </row>
    <row r="1237" spans="15:16" x14ac:dyDescent="0.25">
      <c r="O1237" s="33"/>
      <c r="P1237" s="33"/>
    </row>
    <row r="1238" spans="15:16" x14ac:dyDescent="0.25">
      <c r="O1238" s="33"/>
      <c r="P1238" s="33"/>
    </row>
    <row r="1239" spans="15:16" x14ac:dyDescent="0.25">
      <c r="O1239" s="33"/>
      <c r="P1239" s="33"/>
    </row>
    <row r="1240" spans="15:16" x14ac:dyDescent="0.25">
      <c r="O1240" s="33"/>
      <c r="P1240" s="33"/>
    </row>
    <row r="1241" spans="15:16" x14ac:dyDescent="0.25">
      <c r="O1241" s="33"/>
      <c r="P1241" s="33"/>
    </row>
    <row r="1242" spans="15:16" x14ac:dyDescent="0.25">
      <c r="O1242" s="33"/>
      <c r="P1242" s="33"/>
    </row>
    <row r="1243" spans="15:16" x14ac:dyDescent="0.25">
      <c r="O1243" s="33"/>
      <c r="P1243" s="33"/>
    </row>
    <row r="1244" spans="15:16" x14ac:dyDescent="0.25">
      <c r="O1244" s="33"/>
      <c r="P1244" s="33"/>
    </row>
    <row r="1245" spans="15:16" x14ac:dyDescent="0.25">
      <c r="O1245" s="33"/>
      <c r="P1245" s="33"/>
    </row>
    <row r="1246" spans="15:16" x14ac:dyDescent="0.25">
      <c r="O1246" s="33"/>
      <c r="P1246" s="33"/>
    </row>
    <row r="1247" spans="15:16" x14ac:dyDescent="0.25">
      <c r="O1247" s="33"/>
      <c r="P1247" s="33"/>
    </row>
    <row r="1248" spans="15:16" x14ac:dyDescent="0.25">
      <c r="O1248" s="33"/>
      <c r="P1248" s="33"/>
    </row>
    <row r="1249" spans="15:16" x14ac:dyDescent="0.25">
      <c r="O1249" s="33"/>
      <c r="P1249" s="33"/>
    </row>
    <row r="1250" spans="15:16" x14ac:dyDescent="0.25">
      <c r="O1250" s="33"/>
      <c r="P1250" s="33"/>
    </row>
    <row r="1251" spans="15:16" x14ac:dyDescent="0.25">
      <c r="O1251" s="33"/>
      <c r="P1251" s="33"/>
    </row>
    <row r="1252" spans="15:16" x14ac:dyDescent="0.25">
      <c r="O1252" s="33"/>
      <c r="P1252" s="33"/>
    </row>
    <row r="1253" spans="15:16" x14ac:dyDescent="0.25">
      <c r="O1253" s="33"/>
      <c r="P1253" s="33"/>
    </row>
    <row r="1254" spans="15:16" x14ac:dyDescent="0.25">
      <c r="O1254" s="33"/>
      <c r="P1254" s="33"/>
    </row>
    <row r="1255" spans="15:16" x14ac:dyDescent="0.25">
      <c r="O1255" s="33"/>
      <c r="P1255" s="33"/>
    </row>
    <row r="1256" spans="15:16" x14ac:dyDescent="0.25">
      <c r="O1256" s="33"/>
      <c r="P1256" s="33"/>
    </row>
    <row r="1257" spans="15:16" x14ac:dyDescent="0.25">
      <c r="O1257" s="33"/>
      <c r="P1257" s="33"/>
    </row>
    <row r="1258" spans="15:16" x14ac:dyDescent="0.25">
      <c r="O1258" s="33"/>
      <c r="P1258" s="33"/>
    </row>
    <row r="1259" spans="15:16" x14ac:dyDescent="0.25">
      <c r="O1259" s="33"/>
      <c r="P1259" s="33"/>
    </row>
    <row r="1260" spans="15:16" x14ac:dyDescent="0.25">
      <c r="O1260" s="33"/>
      <c r="P1260" s="33"/>
    </row>
    <row r="1261" spans="15:16" x14ac:dyDescent="0.25">
      <c r="O1261" s="33"/>
      <c r="P1261" s="33"/>
    </row>
    <row r="1262" spans="15:16" x14ac:dyDescent="0.25">
      <c r="O1262" s="33"/>
      <c r="P1262" s="33"/>
    </row>
    <row r="1263" spans="15:16" x14ac:dyDescent="0.25">
      <c r="O1263" s="33"/>
      <c r="P1263" s="33"/>
    </row>
    <row r="1264" spans="15:16" x14ac:dyDescent="0.25">
      <c r="O1264" s="33"/>
      <c r="P1264" s="33"/>
    </row>
    <row r="1265" spans="15:16" x14ac:dyDescent="0.25">
      <c r="O1265" s="33"/>
      <c r="P1265" s="33"/>
    </row>
    <row r="1266" spans="15:16" x14ac:dyDescent="0.25">
      <c r="O1266" s="33"/>
      <c r="P1266" s="33"/>
    </row>
    <row r="1267" spans="15:16" x14ac:dyDescent="0.25">
      <c r="O1267" s="33"/>
      <c r="P1267" s="33"/>
    </row>
    <row r="1268" spans="15:16" x14ac:dyDescent="0.25">
      <c r="O1268" s="33"/>
      <c r="P1268" s="33"/>
    </row>
    <row r="1269" spans="15:16" x14ac:dyDescent="0.25">
      <c r="O1269" s="33"/>
      <c r="P1269" s="33"/>
    </row>
    <row r="1270" spans="15:16" x14ac:dyDescent="0.25">
      <c r="O1270" s="33"/>
      <c r="P1270" s="33"/>
    </row>
    <row r="1271" spans="15:16" x14ac:dyDescent="0.25">
      <c r="O1271" s="33"/>
      <c r="P1271" s="33"/>
    </row>
    <row r="1272" spans="15:16" x14ac:dyDescent="0.25">
      <c r="O1272" s="33"/>
      <c r="P1272" s="33"/>
    </row>
    <row r="1273" spans="15:16" x14ac:dyDescent="0.25">
      <c r="O1273" s="33"/>
      <c r="P1273" s="33"/>
    </row>
    <row r="1274" spans="15:16" x14ac:dyDescent="0.25">
      <c r="O1274" s="33"/>
      <c r="P1274" s="33"/>
    </row>
    <row r="1275" spans="15:16" x14ac:dyDescent="0.25">
      <c r="O1275" s="33"/>
      <c r="P1275" s="33"/>
    </row>
    <row r="1276" spans="15:16" x14ac:dyDescent="0.25">
      <c r="O1276" s="33"/>
      <c r="P1276" s="33"/>
    </row>
    <row r="1277" spans="15:16" x14ac:dyDescent="0.25">
      <c r="O1277" s="33"/>
      <c r="P1277" s="33"/>
    </row>
    <row r="1278" spans="15:16" x14ac:dyDescent="0.25">
      <c r="O1278" s="33"/>
      <c r="P1278" s="33"/>
    </row>
    <row r="1279" spans="15:16" x14ac:dyDescent="0.25">
      <c r="O1279" s="33"/>
      <c r="P1279" s="33"/>
    </row>
    <row r="1280" spans="15:16" x14ac:dyDescent="0.25">
      <c r="O1280" s="33"/>
      <c r="P1280" s="33"/>
    </row>
    <row r="1281" spans="15:16" x14ac:dyDescent="0.25">
      <c r="O1281" s="33"/>
      <c r="P1281" s="33"/>
    </row>
    <row r="1282" spans="15:16" x14ac:dyDescent="0.25">
      <c r="O1282" s="33"/>
      <c r="P1282" s="33"/>
    </row>
    <row r="1283" spans="15:16" x14ac:dyDescent="0.25">
      <c r="O1283" s="33"/>
      <c r="P1283" s="33"/>
    </row>
    <row r="1284" spans="15:16" x14ac:dyDescent="0.25">
      <c r="O1284" s="33"/>
      <c r="P1284" s="33"/>
    </row>
    <row r="1285" spans="15:16" x14ac:dyDescent="0.25">
      <c r="O1285" s="33"/>
      <c r="P1285" s="33"/>
    </row>
    <row r="1286" spans="15:16" x14ac:dyDescent="0.25">
      <c r="O1286" s="33"/>
      <c r="P1286" s="33"/>
    </row>
    <row r="1287" spans="15:16" x14ac:dyDescent="0.25">
      <c r="O1287" s="33"/>
      <c r="P1287" s="33"/>
    </row>
    <row r="1288" spans="15:16" x14ac:dyDescent="0.25">
      <c r="O1288" s="33"/>
      <c r="P1288" s="33"/>
    </row>
    <row r="1289" spans="15:16" x14ac:dyDescent="0.25">
      <c r="O1289" s="33"/>
      <c r="P1289" s="33"/>
    </row>
    <row r="1290" spans="15:16" x14ac:dyDescent="0.25">
      <c r="O1290" s="33"/>
      <c r="P1290" s="33"/>
    </row>
    <row r="1291" spans="15:16" x14ac:dyDescent="0.25">
      <c r="O1291" s="33"/>
      <c r="P1291" s="33"/>
    </row>
    <row r="1292" spans="15:16" x14ac:dyDescent="0.25">
      <c r="O1292" s="33"/>
      <c r="P1292" s="33"/>
    </row>
    <row r="1293" spans="15:16" x14ac:dyDescent="0.25">
      <c r="O1293" s="33"/>
      <c r="P1293" s="33"/>
    </row>
    <row r="1294" spans="15:16" x14ac:dyDescent="0.25">
      <c r="O1294" s="33"/>
      <c r="P1294" s="33"/>
    </row>
    <row r="1295" spans="15:16" x14ac:dyDescent="0.25">
      <c r="O1295" s="33"/>
      <c r="P1295" s="33"/>
    </row>
    <row r="1296" spans="15:16" x14ac:dyDescent="0.25">
      <c r="O1296" s="33"/>
      <c r="P1296" s="33"/>
    </row>
    <row r="1297" spans="15:16" x14ac:dyDescent="0.25">
      <c r="O1297" s="33"/>
      <c r="P1297" s="33"/>
    </row>
    <row r="1298" spans="15:16" x14ac:dyDescent="0.25">
      <c r="O1298" s="33"/>
      <c r="P1298" s="33"/>
    </row>
    <row r="1299" spans="15:16" x14ac:dyDescent="0.25">
      <c r="O1299" s="33"/>
      <c r="P1299" s="33"/>
    </row>
    <row r="1300" spans="15:16" x14ac:dyDescent="0.25">
      <c r="O1300" s="33"/>
      <c r="P1300" s="33"/>
    </row>
    <row r="1301" spans="15:16" x14ac:dyDescent="0.25">
      <c r="O1301" s="33"/>
      <c r="P1301" s="33"/>
    </row>
    <row r="1302" spans="15:16" x14ac:dyDescent="0.25">
      <c r="O1302" s="33"/>
      <c r="P1302" s="33"/>
    </row>
    <row r="1303" spans="15:16" x14ac:dyDescent="0.25">
      <c r="O1303" s="33"/>
      <c r="P1303" s="33"/>
    </row>
    <row r="1304" spans="15:16" x14ac:dyDescent="0.25">
      <c r="O1304" s="33"/>
      <c r="P1304" s="33"/>
    </row>
    <row r="1305" spans="15:16" x14ac:dyDescent="0.25">
      <c r="O1305" s="33"/>
      <c r="P1305" s="33"/>
    </row>
    <row r="1306" spans="15:16" x14ac:dyDescent="0.25">
      <c r="O1306" s="33"/>
      <c r="P1306" s="33"/>
    </row>
    <row r="1307" spans="15:16" x14ac:dyDescent="0.25">
      <c r="O1307" s="33"/>
      <c r="P1307" s="33"/>
    </row>
    <row r="1308" spans="15:16" x14ac:dyDescent="0.25">
      <c r="O1308" s="33"/>
      <c r="P1308" s="33"/>
    </row>
    <row r="1309" spans="15:16" x14ac:dyDescent="0.25">
      <c r="O1309" s="33"/>
      <c r="P1309" s="33"/>
    </row>
    <row r="1310" spans="15:16" x14ac:dyDescent="0.25">
      <c r="O1310" s="33"/>
      <c r="P1310" s="33"/>
    </row>
    <row r="1311" spans="15:16" x14ac:dyDescent="0.25">
      <c r="O1311" s="33"/>
      <c r="P1311" s="33"/>
    </row>
    <row r="1312" spans="15:16" x14ac:dyDescent="0.25">
      <c r="O1312" s="33"/>
      <c r="P1312" s="33"/>
    </row>
    <row r="1313" spans="15:16" x14ac:dyDescent="0.25">
      <c r="O1313" s="33"/>
      <c r="P1313" s="33"/>
    </row>
    <row r="1314" spans="15:16" x14ac:dyDescent="0.25">
      <c r="O1314" s="33"/>
      <c r="P1314" s="33"/>
    </row>
    <row r="1315" spans="15:16" x14ac:dyDescent="0.25">
      <c r="O1315" s="33"/>
      <c r="P1315" s="33"/>
    </row>
    <row r="1316" spans="15:16" x14ac:dyDescent="0.25">
      <c r="O1316" s="33"/>
      <c r="P1316" s="33"/>
    </row>
    <row r="1317" spans="15:16" x14ac:dyDescent="0.25">
      <c r="O1317" s="33"/>
      <c r="P1317" s="33"/>
    </row>
    <row r="1318" spans="15:16" x14ac:dyDescent="0.25">
      <c r="O1318" s="33"/>
      <c r="P1318" s="33"/>
    </row>
    <row r="1319" spans="15:16" x14ac:dyDescent="0.25">
      <c r="O1319" s="33"/>
      <c r="P1319" s="33"/>
    </row>
    <row r="1320" spans="15:16" x14ac:dyDescent="0.25">
      <c r="O1320" s="33"/>
      <c r="P1320" s="33"/>
    </row>
    <row r="1321" spans="15:16" x14ac:dyDescent="0.25">
      <c r="O1321" s="33"/>
      <c r="P1321" s="33"/>
    </row>
    <row r="1322" spans="15:16" x14ac:dyDescent="0.25">
      <c r="O1322" s="33"/>
      <c r="P1322" s="33"/>
    </row>
    <row r="1323" spans="15:16" x14ac:dyDescent="0.25">
      <c r="O1323" s="33"/>
      <c r="P1323" s="33"/>
    </row>
    <row r="1324" spans="15:16" x14ac:dyDescent="0.25">
      <c r="O1324" s="33"/>
      <c r="P1324" s="33"/>
    </row>
    <row r="1325" spans="15:16" x14ac:dyDescent="0.25">
      <c r="O1325" s="33"/>
      <c r="P1325" s="33"/>
    </row>
    <row r="1326" spans="15:16" x14ac:dyDescent="0.25">
      <c r="O1326" s="33"/>
      <c r="P1326" s="33"/>
    </row>
    <row r="1327" spans="15:16" x14ac:dyDescent="0.25">
      <c r="O1327" s="33"/>
      <c r="P1327" s="33"/>
    </row>
    <row r="1328" spans="15:16" x14ac:dyDescent="0.25">
      <c r="O1328" s="33"/>
      <c r="P1328" s="33"/>
    </row>
    <row r="1329" spans="15:16" x14ac:dyDescent="0.25">
      <c r="O1329" s="33"/>
      <c r="P1329" s="33"/>
    </row>
    <row r="1330" spans="15:16" x14ac:dyDescent="0.25">
      <c r="O1330" s="33"/>
      <c r="P1330" s="33"/>
    </row>
    <row r="1331" spans="15:16" x14ac:dyDescent="0.25">
      <c r="O1331" s="33"/>
      <c r="P1331" s="33"/>
    </row>
    <row r="1332" spans="15:16" x14ac:dyDescent="0.25">
      <c r="O1332" s="33"/>
      <c r="P1332" s="33"/>
    </row>
    <row r="1333" spans="15:16" x14ac:dyDescent="0.25">
      <c r="O1333" s="33"/>
      <c r="P1333" s="33"/>
    </row>
    <row r="1334" spans="15:16" x14ac:dyDescent="0.25">
      <c r="O1334" s="33"/>
      <c r="P1334" s="33"/>
    </row>
    <row r="1335" spans="15:16" x14ac:dyDescent="0.25">
      <c r="O1335" s="33"/>
      <c r="P1335" s="33"/>
    </row>
    <row r="1336" spans="15:16" x14ac:dyDescent="0.25">
      <c r="O1336" s="33"/>
      <c r="P1336" s="33"/>
    </row>
    <row r="1337" spans="15:16" x14ac:dyDescent="0.25">
      <c r="O1337" s="33"/>
      <c r="P1337" s="33"/>
    </row>
    <row r="1338" spans="15:16" x14ac:dyDescent="0.25">
      <c r="O1338" s="33"/>
      <c r="P1338" s="33"/>
    </row>
    <row r="1339" spans="15:16" x14ac:dyDescent="0.25">
      <c r="O1339" s="33"/>
      <c r="P1339" s="33"/>
    </row>
    <row r="1340" spans="15:16" x14ac:dyDescent="0.25">
      <c r="O1340" s="33"/>
      <c r="P1340" s="33"/>
    </row>
    <row r="1341" spans="15:16" x14ac:dyDescent="0.25">
      <c r="O1341" s="33"/>
      <c r="P1341" s="33"/>
    </row>
    <row r="1342" spans="15:16" x14ac:dyDescent="0.25">
      <c r="O1342" s="33"/>
      <c r="P1342" s="33"/>
    </row>
    <row r="1343" spans="15:16" x14ac:dyDescent="0.25">
      <c r="O1343" s="33"/>
      <c r="P1343" s="33"/>
    </row>
    <row r="1344" spans="15:16" x14ac:dyDescent="0.25">
      <c r="O1344" s="33"/>
      <c r="P1344" s="33"/>
    </row>
    <row r="1345" spans="15:16" x14ac:dyDescent="0.25">
      <c r="O1345" s="33"/>
      <c r="P1345" s="33"/>
    </row>
    <row r="1346" spans="15:16" x14ac:dyDescent="0.25">
      <c r="O1346" s="33"/>
      <c r="P1346" s="33"/>
    </row>
    <row r="1347" spans="15:16" x14ac:dyDescent="0.25">
      <c r="O1347" s="33"/>
      <c r="P1347" s="33"/>
    </row>
    <row r="1348" spans="15:16" x14ac:dyDescent="0.25">
      <c r="O1348" s="33"/>
      <c r="P1348" s="33"/>
    </row>
    <row r="1349" spans="15:16" x14ac:dyDescent="0.25">
      <c r="O1349" s="33"/>
      <c r="P1349" s="33"/>
    </row>
    <row r="1350" spans="15:16" x14ac:dyDescent="0.25">
      <c r="O1350" s="33"/>
      <c r="P1350" s="33"/>
    </row>
    <row r="1351" spans="15:16" x14ac:dyDescent="0.25">
      <c r="O1351" s="33"/>
      <c r="P1351" s="33"/>
    </row>
    <row r="1352" spans="15:16" x14ac:dyDescent="0.25">
      <c r="O1352" s="33"/>
      <c r="P1352" s="33"/>
    </row>
    <row r="1353" spans="15:16" x14ac:dyDescent="0.25">
      <c r="O1353" s="33"/>
      <c r="P1353" s="33"/>
    </row>
    <row r="1354" spans="15:16" x14ac:dyDescent="0.25">
      <c r="O1354" s="33"/>
      <c r="P1354" s="33"/>
    </row>
    <row r="1355" spans="15:16" x14ac:dyDescent="0.25">
      <c r="O1355" s="33"/>
      <c r="P1355" s="33"/>
    </row>
    <row r="1356" spans="15:16" x14ac:dyDescent="0.25">
      <c r="O1356" s="33"/>
      <c r="P1356" s="33"/>
    </row>
    <row r="1357" spans="15:16" x14ac:dyDescent="0.25">
      <c r="O1357" s="33"/>
      <c r="P1357" s="33"/>
    </row>
    <row r="1358" spans="15:16" x14ac:dyDescent="0.25">
      <c r="O1358" s="33"/>
      <c r="P1358" s="33"/>
    </row>
    <row r="1359" spans="15:16" x14ac:dyDescent="0.25">
      <c r="O1359" s="33"/>
      <c r="P1359" s="33"/>
    </row>
    <row r="1360" spans="15:16" x14ac:dyDescent="0.25">
      <c r="O1360" s="33"/>
      <c r="P1360" s="33"/>
    </row>
    <row r="1361" spans="15:16" x14ac:dyDescent="0.25">
      <c r="O1361" s="33"/>
      <c r="P1361" s="33"/>
    </row>
    <row r="1362" spans="15:16" x14ac:dyDescent="0.25">
      <c r="O1362" s="33"/>
      <c r="P1362" s="33"/>
    </row>
    <row r="1363" spans="15:16" x14ac:dyDescent="0.25">
      <c r="O1363" s="33"/>
      <c r="P1363" s="33"/>
    </row>
    <row r="1364" spans="15:16" x14ac:dyDescent="0.25">
      <c r="O1364" s="33"/>
      <c r="P1364" s="33"/>
    </row>
    <row r="1365" spans="15:16" x14ac:dyDescent="0.25">
      <c r="O1365" s="33"/>
      <c r="P1365" s="33"/>
    </row>
    <row r="1366" spans="15:16" x14ac:dyDescent="0.25">
      <c r="O1366" s="33"/>
      <c r="P1366" s="33"/>
    </row>
    <row r="1367" spans="15:16" x14ac:dyDescent="0.25">
      <c r="O1367" s="33"/>
      <c r="P1367" s="33"/>
    </row>
    <row r="1368" spans="15:16" x14ac:dyDescent="0.25">
      <c r="O1368" s="33"/>
      <c r="P1368" s="33"/>
    </row>
    <row r="1369" spans="15:16" x14ac:dyDescent="0.25">
      <c r="O1369" s="33"/>
      <c r="P1369" s="33"/>
    </row>
  </sheetData>
  <mergeCells count="49">
    <mergeCell ref="D94:L94"/>
    <mergeCell ref="D95:L99"/>
    <mergeCell ref="B100:L101"/>
    <mergeCell ref="D80:L80"/>
    <mergeCell ref="D86:L86"/>
    <mergeCell ref="D87:L87"/>
    <mergeCell ref="D88:L89"/>
    <mergeCell ref="D90:L92"/>
    <mergeCell ref="D93:L93"/>
    <mergeCell ref="D66:L66"/>
    <mergeCell ref="D72:L72"/>
    <mergeCell ref="D73:L73"/>
    <mergeCell ref="D74:L77"/>
    <mergeCell ref="D78:L78"/>
    <mergeCell ref="D79:L79"/>
    <mergeCell ref="D51:L51"/>
    <mergeCell ref="D52:L52"/>
    <mergeCell ref="D58:L58"/>
    <mergeCell ref="D59:L59"/>
    <mergeCell ref="D60:L64"/>
    <mergeCell ref="D65:L65"/>
    <mergeCell ref="D37:L37"/>
    <mergeCell ref="D38:L38"/>
    <mergeCell ref="D41:L41"/>
    <mergeCell ref="D44:L44"/>
    <mergeCell ref="D45:L45"/>
    <mergeCell ref="D46:L50"/>
    <mergeCell ref="D18:L22"/>
    <mergeCell ref="D23:L23"/>
    <mergeCell ref="D24:L24"/>
    <mergeCell ref="D30:L30"/>
    <mergeCell ref="D31:L31"/>
    <mergeCell ref="D32:L36"/>
    <mergeCell ref="B7:C7"/>
    <mergeCell ref="B8:C8"/>
    <mergeCell ref="B9:L9"/>
    <mergeCell ref="B10:C10"/>
    <mergeCell ref="D16:L16"/>
    <mergeCell ref="D17:L17"/>
    <mergeCell ref="B2:L2"/>
    <mergeCell ref="B3:L3"/>
    <mergeCell ref="B4:L4"/>
    <mergeCell ref="B5:L5"/>
    <mergeCell ref="B6:C6"/>
    <mergeCell ref="D6:D7"/>
    <mergeCell ref="E6:F6"/>
    <mergeCell ref="G6:H6"/>
    <mergeCell ref="I6:J6"/>
    <mergeCell ref="K6:L8"/>
  </mergeCells>
  <conditionalFormatting sqref="K12">
    <cfRule type="expression" dxfId="29" priority="1" stopIfTrue="1">
      <formula>NOT(MONTH(K12)=$B$42)</formula>
    </cfRule>
    <cfRule type="expression" dxfId="28" priority="2" stopIfTrue="1">
      <formula>MATCH(K12,(((#REF!))),0)&gt;0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156EF-A88D-48E4-9016-D10AFFC296AF}">
  <sheetPr>
    <tabColor rgb="FF00B050"/>
  </sheetPr>
  <dimension ref="A1:X103"/>
  <sheetViews>
    <sheetView workbookViewId="0">
      <selection activeCell="E11" sqref="E11:N15"/>
    </sheetView>
  </sheetViews>
  <sheetFormatPr defaultRowHeight="15" x14ac:dyDescent="0.25"/>
  <cols>
    <col min="1" max="1" width="9.140625" style="2"/>
    <col min="2" max="15" width="18.85546875" style="1" customWidth="1"/>
    <col min="16" max="16" width="8.85546875" style="2"/>
    <col min="17" max="17" width="22.28515625" style="431" customWidth="1"/>
    <col min="18" max="18" width="10.140625" style="2" customWidth="1"/>
    <col min="19" max="24" width="9.140625" style="2"/>
  </cols>
  <sheetData>
    <row r="1" spans="1:24" ht="15.75" thickBot="1" x14ac:dyDescent="0.3">
      <c r="B1" s="428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30"/>
    </row>
    <row r="2" spans="1:24" ht="23.25" x14ac:dyDescent="0.25">
      <c r="B2" s="105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24" ht="20.25" x14ac:dyDescent="0.25"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</row>
    <row r="4" spans="1:24" ht="19.5" thickBot="1" x14ac:dyDescent="0.3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1:24" ht="47.25" customHeight="1" thickBot="1" x14ac:dyDescent="0.3">
      <c r="B5" s="167" t="s">
        <v>204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</row>
    <row r="6" spans="1:24" ht="27.75" customHeight="1" x14ac:dyDescent="0.25">
      <c r="B6" s="432" t="s">
        <v>113</v>
      </c>
      <c r="C6" s="433" t="s">
        <v>205</v>
      </c>
      <c r="D6" s="434"/>
      <c r="E6" s="435" t="s">
        <v>206</v>
      </c>
      <c r="F6" s="435"/>
      <c r="G6" s="435"/>
      <c r="H6" s="435"/>
      <c r="I6" s="436" t="s">
        <v>207</v>
      </c>
      <c r="J6" s="436"/>
      <c r="K6" s="385" t="s">
        <v>208</v>
      </c>
      <c r="L6" s="385"/>
      <c r="M6" s="385"/>
      <c r="N6" s="437" t="s">
        <v>209</v>
      </c>
      <c r="O6" s="438" t="s">
        <v>210</v>
      </c>
    </row>
    <row r="7" spans="1:24" ht="36" x14ac:dyDescent="0.25">
      <c r="B7" s="439" t="s">
        <v>4</v>
      </c>
      <c r="C7" s="440" t="s">
        <v>211</v>
      </c>
      <c r="D7" s="441" t="s">
        <v>212</v>
      </c>
      <c r="E7" s="442" t="s">
        <v>213</v>
      </c>
      <c r="F7" s="443" t="s">
        <v>214</v>
      </c>
      <c r="G7" s="202" t="s">
        <v>215</v>
      </c>
      <c r="H7" s="444" t="s">
        <v>216</v>
      </c>
      <c r="I7" s="445" t="s">
        <v>217</v>
      </c>
      <c r="J7" s="446" t="s">
        <v>218</v>
      </c>
      <c r="K7" s="447" t="s">
        <v>219</v>
      </c>
      <c r="L7" s="203" t="s">
        <v>220</v>
      </c>
      <c r="M7" s="448" t="s">
        <v>221</v>
      </c>
      <c r="N7" s="449"/>
      <c r="O7" s="450"/>
    </row>
    <row r="8" spans="1:24" ht="36.75" thickBot="1" x14ac:dyDescent="0.3">
      <c r="B8" s="451" t="s">
        <v>12</v>
      </c>
      <c r="C8" s="287" t="s">
        <v>222</v>
      </c>
      <c r="D8" s="227" t="s">
        <v>223</v>
      </c>
      <c r="E8" s="227" t="s">
        <v>224</v>
      </c>
      <c r="F8" s="227" t="s">
        <v>225</v>
      </c>
      <c r="G8" s="227" t="s">
        <v>226</v>
      </c>
      <c r="H8" s="227" t="s">
        <v>227</v>
      </c>
      <c r="I8" s="47" t="s">
        <v>228</v>
      </c>
      <c r="J8" s="47" t="s">
        <v>229</v>
      </c>
      <c r="K8" s="47" t="s">
        <v>230</v>
      </c>
      <c r="L8" s="47" t="s">
        <v>231</v>
      </c>
      <c r="M8" s="47" t="s">
        <v>232</v>
      </c>
      <c r="N8" s="47" t="s">
        <v>233</v>
      </c>
      <c r="O8" s="452"/>
    </row>
    <row r="9" spans="1:24" ht="18.75" thickBot="1" x14ac:dyDescent="0.3">
      <c r="A9" s="431"/>
      <c r="B9" s="453" t="s">
        <v>234</v>
      </c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5"/>
      <c r="P9" s="431"/>
      <c r="R9" s="431"/>
      <c r="S9" s="431"/>
      <c r="T9" s="431"/>
      <c r="U9" s="431"/>
      <c r="V9" s="431"/>
      <c r="W9" s="431"/>
      <c r="X9" s="431"/>
    </row>
    <row r="10" spans="1:24" ht="15.75" thickBot="1" x14ac:dyDescent="0.3">
      <c r="B10" s="456"/>
      <c r="C10" s="320" t="s">
        <v>19</v>
      </c>
      <c r="D10" s="457"/>
      <c r="E10" s="49" t="s">
        <v>20</v>
      </c>
      <c r="F10" s="9" t="s">
        <v>21</v>
      </c>
      <c r="G10" s="9" t="s">
        <v>22</v>
      </c>
      <c r="H10" s="9" t="s">
        <v>23</v>
      </c>
      <c r="I10" s="9" t="s">
        <v>24</v>
      </c>
      <c r="J10" s="9" t="s">
        <v>25</v>
      </c>
      <c r="K10" s="9" t="s">
        <v>26</v>
      </c>
      <c r="L10" s="10" t="s">
        <v>27</v>
      </c>
      <c r="M10" s="11" t="s">
        <v>28</v>
      </c>
      <c r="N10" s="11" t="s">
        <v>127</v>
      </c>
      <c r="O10" s="458"/>
      <c r="Q10" s="459" t="s">
        <v>235</v>
      </c>
      <c r="R10" s="459">
        <f>COUNTIF(D10:N101, "Diagn. per Imm.")</f>
        <v>28</v>
      </c>
      <c r="S10" s="459"/>
      <c r="T10" s="15"/>
    </row>
    <row r="11" spans="1:24" x14ac:dyDescent="0.25">
      <c r="B11" s="460"/>
      <c r="C11" s="12" t="s">
        <v>29</v>
      </c>
      <c r="D11" s="13">
        <v>45201</v>
      </c>
      <c r="E11" s="461" t="s">
        <v>69</v>
      </c>
      <c r="F11" s="462"/>
      <c r="G11" s="462"/>
      <c r="H11" s="462"/>
      <c r="I11" s="462"/>
      <c r="J11" s="462"/>
      <c r="K11" s="462"/>
      <c r="L11" s="462"/>
      <c r="M11" s="462"/>
      <c r="N11" s="463"/>
      <c r="O11" s="464"/>
      <c r="Q11" s="459" t="s">
        <v>236</v>
      </c>
      <c r="R11" s="459">
        <f>COUNTIF(D10:N101, "Radioterapia")</f>
        <v>14</v>
      </c>
      <c r="S11" s="459"/>
      <c r="T11" s="15"/>
    </row>
    <row r="12" spans="1:24" x14ac:dyDescent="0.25">
      <c r="B12" s="460"/>
      <c r="C12" s="17" t="s">
        <v>31</v>
      </c>
      <c r="D12" s="18">
        <v>45202</v>
      </c>
      <c r="E12" s="303"/>
      <c r="F12" s="304"/>
      <c r="G12" s="304"/>
      <c r="H12" s="304"/>
      <c r="I12" s="304"/>
      <c r="J12" s="304"/>
      <c r="K12" s="304"/>
      <c r="L12" s="304"/>
      <c r="M12" s="304"/>
      <c r="N12" s="305"/>
      <c r="O12" s="464"/>
      <c r="Q12" s="459" t="s">
        <v>237</v>
      </c>
      <c r="R12" s="459">
        <f>COUNTIF(D10:N101, "Mal. App. Locomotore")</f>
        <v>14</v>
      </c>
      <c r="S12" s="459"/>
      <c r="T12" s="15"/>
    </row>
    <row r="13" spans="1:24" x14ac:dyDescent="0.25">
      <c r="B13" s="460"/>
      <c r="C13" s="17" t="s">
        <v>33</v>
      </c>
      <c r="D13" s="18">
        <v>45203</v>
      </c>
      <c r="E13" s="303"/>
      <c r="F13" s="304"/>
      <c r="G13" s="304"/>
      <c r="H13" s="304"/>
      <c r="I13" s="304"/>
      <c r="J13" s="304"/>
      <c r="K13" s="304"/>
      <c r="L13" s="304"/>
      <c r="M13" s="304"/>
      <c r="N13" s="305"/>
      <c r="O13" s="464"/>
      <c r="Q13" s="459" t="s">
        <v>238</v>
      </c>
      <c r="R13" s="459">
        <f>COUNTIF(D10:N101, "Fisiatria")</f>
        <v>14</v>
      </c>
      <c r="S13" s="459"/>
      <c r="T13" s="15"/>
    </row>
    <row r="14" spans="1:24" x14ac:dyDescent="0.25">
      <c r="B14" s="460"/>
      <c r="C14" s="17" t="s">
        <v>35</v>
      </c>
      <c r="D14" s="18">
        <v>45204</v>
      </c>
      <c r="E14" s="303"/>
      <c r="F14" s="304"/>
      <c r="G14" s="304"/>
      <c r="H14" s="304"/>
      <c r="I14" s="304"/>
      <c r="J14" s="304"/>
      <c r="K14" s="304"/>
      <c r="L14" s="304"/>
      <c r="M14" s="304"/>
      <c r="N14" s="305"/>
      <c r="O14" s="464"/>
      <c r="Q14" s="459" t="s">
        <v>239</v>
      </c>
      <c r="R14" s="459">
        <f>COUNTIF(D10:N101, "Chir. Maxillo-Facc.")</f>
        <v>7</v>
      </c>
      <c r="S14" s="459"/>
      <c r="T14" s="15"/>
    </row>
    <row r="15" spans="1:24" x14ac:dyDescent="0.25">
      <c r="B15" s="460"/>
      <c r="C15" s="17" t="s">
        <v>37</v>
      </c>
      <c r="D15" s="18">
        <v>45205</v>
      </c>
      <c r="E15" s="303"/>
      <c r="F15" s="304"/>
      <c r="G15" s="304"/>
      <c r="H15" s="304"/>
      <c r="I15" s="304"/>
      <c r="J15" s="304"/>
      <c r="K15" s="304"/>
      <c r="L15" s="304"/>
      <c r="M15" s="304"/>
      <c r="N15" s="305"/>
      <c r="O15" s="464"/>
      <c r="Q15" s="459" t="s">
        <v>240</v>
      </c>
      <c r="R15" s="459">
        <f>COUNTIF(D10:N101, "chir. Plastica")</f>
        <v>7</v>
      </c>
      <c r="S15" s="459"/>
      <c r="T15" s="15"/>
    </row>
    <row r="16" spans="1:24" x14ac:dyDescent="0.25">
      <c r="B16" s="460"/>
      <c r="C16" s="20" t="s">
        <v>39</v>
      </c>
      <c r="D16" s="21">
        <v>45206</v>
      </c>
      <c r="E16" s="102"/>
      <c r="F16" s="103"/>
      <c r="G16" s="103"/>
      <c r="H16" s="103"/>
      <c r="I16" s="103"/>
      <c r="J16" s="103"/>
      <c r="K16" s="103"/>
      <c r="L16" s="103"/>
      <c r="M16" s="103"/>
      <c r="N16" s="104"/>
      <c r="O16" s="464"/>
      <c r="Q16" s="459" t="s">
        <v>241</v>
      </c>
      <c r="R16" s="459">
        <f>COUNTIF(D10:N101, "Farmacologia")</f>
        <v>14</v>
      </c>
      <c r="S16" s="459"/>
      <c r="T16" s="15"/>
    </row>
    <row r="17" spans="2:20" x14ac:dyDescent="0.25">
      <c r="B17" s="460"/>
      <c r="C17" s="20" t="s">
        <v>40</v>
      </c>
      <c r="D17" s="21">
        <v>45207</v>
      </c>
      <c r="E17" s="102"/>
      <c r="F17" s="103"/>
      <c r="G17" s="103"/>
      <c r="H17" s="103"/>
      <c r="I17" s="103"/>
      <c r="J17" s="103"/>
      <c r="K17" s="103"/>
      <c r="L17" s="103"/>
      <c r="M17" s="103"/>
      <c r="N17" s="104"/>
      <c r="O17" s="464"/>
      <c r="Q17" s="465" t="s">
        <v>242</v>
      </c>
      <c r="R17" s="459">
        <f>COUNTIF(D10:N101, "Med. Interna")</f>
        <v>14</v>
      </c>
      <c r="S17" s="459"/>
      <c r="T17" s="15"/>
    </row>
    <row r="18" spans="2:20" x14ac:dyDescent="0.25">
      <c r="B18" s="460"/>
      <c r="C18" s="17" t="s">
        <v>29</v>
      </c>
      <c r="D18" s="18">
        <v>45208</v>
      </c>
      <c r="E18" s="466" t="s">
        <v>243</v>
      </c>
      <c r="F18" s="467" t="s">
        <v>243</v>
      </c>
      <c r="G18" s="467" t="s">
        <v>243</v>
      </c>
      <c r="H18" s="468" t="s">
        <v>236</v>
      </c>
      <c r="I18" s="468" t="s">
        <v>236</v>
      </c>
      <c r="J18" s="310"/>
      <c r="K18" s="469" t="s">
        <v>244</v>
      </c>
      <c r="L18" s="469" t="s">
        <v>244</v>
      </c>
      <c r="M18" s="469" t="s">
        <v>244</v>
      </c>
      <c r="N18" s="309"/>
      <c r="O18" s="464"/>
      <c r="Q18" s="465" t="s">
        <v>245</v>
      </c>
      <c r="R18" s="459">
        <f>COUNTIF(D10:N101, "Igiene")</f>
        <v>49</v>
      </c>
      <c r="S18" s="459"/>
      <c r="T18" s="15"/>
    </row>
    <row r="19" spans="2:20" x14ac:dyDescent="0.25">
      <c r="B19" s="460"/>
      <c r="C19" s="17" t="s">
        <v>31</v>
      </c>
      <c r="D19" s="18">
        <v>45209</v>
      </c>
      <c r="E19" s="466" t="s">
        <v>243</v>
      </c>
      <c r="F19" s="467" t="s">
        <v>243</v>
      </c>
      <c r="G19" s="467" t="s">
        <v>243</v>
      </c>
      <c r="H19" s="468" t="s">
        <v>236</v>
      </c>
      <c r="I19" s="468" t="s">
        <v>236</v>
      </c>
      <c r="J19" s="310"/>
      <c r="K19" s="469" t="s">
        <v>244</v>
      </c>
      <c r="L19" s="469" t="s">
        <v>244</v>
      </c>
      <c r="M19" s="469" t="s">
        <v>244</v>
      </c>
      <c r="N19" s="309"/>
      <c r="O19" s="464"/>
      <c r="Q19" s="465" t="s">
        <v>246</v>
      </c>
      <c r="R19" s="459">
        <f>COUNTIF(D10:N101, "Med. Del Lavoro")</f>
        <v>14</v>
      </c>
      <c r="S19" s="459"/>
      <c r="T19" s="15"/>
    </row>
    <row r="20" spans="2:20" x14ac:dyDescent="0.25">
      <c r="B20" s="460"/>
      <c r="C20" s="17" t="s">
        <v>33</v>
      </c>
      <c r="D20" s="18">
        <v>45210</v>
      </c>
      <c r="E20" s="466" t="s">
        <v>243</v>
      </c>
      <c r="F20" s="467" t="s">
        <v>243</v>
      </c>
      <c r="G20" s="467" t="s">
        <v>243</v>
      </c>
      <c r="H20" s="468" t="s">
        <v>236</v>
      </c>
      <c r="I20" s="468" t="s">
        <v>236</v>
      </c>
      <c r="J20" s="310"/>
      <c r="K20" s="469" t="s">
        <v>244</v>
      </c>
      <c r="L20" s="469" t="s">
        <v>244</v>
      </c>
      <c r="M20" s="469" t="s">
        <v>244</v>
      </c>
      <c r="N20" s="309"/>
      <c r="O20" s="464"/>
      <c r="Q20" s="465" t="s">
        <v>247</v>
      </c>
      <c r="R20" s="459">
        <f>COUNTIF(D10:N101, "Med. Legale")</f>
        <v>21</v>
      </c>
      <c r="S20" s="459"/>
      <c r="T20" s="15"/>
    </row>
    <row r="21" spans="2:20" x14ac:dyDescent="0.25">
      <c r="B21" s="460"/>
      <c r="C21" s="17" t="s">
        <v>35</v>
      </c>
      <c r="D21" s="18">
        <v>45211</v>
      </c>
      <c r="E21" s="466" t="s">
        <v>243</v>
      </c>
      <c r="F21" s="467" t="s">
        <v>243</v>
      </c>
      <c r="G21" s="468" t="s">
        <v>236</v>
      </c>
      <c r="H21" s="468" t="s">
        <v>236</v>
      </c>
      <c r="I21" s="468" t="s">
        <v>236</v>
      </c>
      <c r="J21" s="310"/>
      <c r="K21" s="469" t="s">
        <v>244</v>
      </c>
      <c r="L21" s="469" t="s">
        <v>244</v>
      </c>
      <c r="M21" s="469" t="s">
        <v>244</v>
      </c>
      <c r="N21" s="309"/>
      <c r="O21" s="464"/>
      <c r="Q21" s="465" t="s">
        <v>248</v>
      </c>
      <c r="R21" s="459">
        <f>COUNTIF(D10:N101, "Anatomia Patol.")</f>
        <v>35</v>
      </c>
      <c r="S21" s="459"/>
      <c r="T21" s="15"/>
    </row>
    <row r="22" spans="2:20" x14ac:dyDescent="0.25">
      <c r="B22" s="460"/>
      <c r="C22" s="17" t="s">
        <v>37</v>
      </c>
      <c r="D22" s="18">
        <v>45212</v>
      </c>
      <c r="E22" s="466" t="s">
        <v>243</v>
      </c>
      <c r="F22" s="467" t="s">
        <v>243</v>
      </c>
      <c r="G22" s="467" t="s">
        <v>243</v>
      </c>
      <c r="H22" s="468" t="s">
        <v>236</v>
      </c>
      <c r="I22" s="468" t="s">
        <v>236</v>
      </c>
      <c r="J22" s="310"/>
      <c r="K22" s="469" t="s">
        <v>244</v>
      </c>
      <c r="L22" s="469" t="s">
        <v>244</v>
      </c>
      <c r="M22" s="33"/>
      <c r="N22" s="309"/>
      <c r="O22" s="464"/>
      <c r="P22" s="15"/>
      <c r="Q22" s="470"/>
      <c r="R22" s="15"/>
      <c r="S22" s="15"/>
      <c r="T22" s="15"/>
    </row>
    <row r="23" spans="2:20" x14ac:dyDescent="0.25">
      <c r="B23" s="460"/>
      <c r="C23" s="20" t="s">
        <v>39</v>
      </c>
      <c r="D23" s="21">
        <v>45213</v>
      </c>
      <c r="E23" s="102"/>
      <c r="F23" s="103"/>
      <c r="G23" s="103"/>
      <c r="H23" s="103"/>
      <c r="I23" s="103"/>
      <c r="J23" s="103"/>
      <c r="K23" s="103"/>
      <c r="L23" s="103"/>
      <c r="M23" s="103"/>
      <c r="N23" s="104"/>
      <c r="O23" s="464"/>
      <c r="P23" s="15"/>
      <c r="Q23" s="470"/>
      <c r="R23" s="15"/>
      <c r="S23" s="15"/>
      <c r="T23" s="15"/>
    </row>
    <row r="24" spans="2:20" x14ac:dyDescent="0.25">
      <c r="B24" s="460"/>
      <c r="C24" s="20" t="s">
        <v>40</v>
      </c>
      <c r="D24" s="21">
        <v>45214</v>
      </c>
      <c r="E24" s="102"/>
      <c r="F24" s="103"/>
      <c r="G24" s="103"/>
      <c r="H24" s="103"/>
      <c r="I24" s="103"/>
      <c r="J24" s="103"/>
      <c r="K24" s="103"/>
      <c r="L24" s="103"/>
      <c r="M24" s="103"/>
      <c r="N24" s="104"/>
      <c r="O24" s="464"/>
      <c r="P24" s="15"/>
      <c r="Q24" s="470"/>
      <c r="R24" s="15"/>
      <c r="S24" s="15"/>
      <c r="T24" s="15"/>
    </row>
    <row r="25" spans="2:20" x14ac:dyDescent="0.25">
      <c r="B25" s="460"/>
      <c r="C25" s="22" t="s">
        <v>29</v>
      </c>
      <c r="D25" s="18">
        <v>45215</v>
      </c>
      <c r="E25" s="303" t="s">
        <v>69</v>
      </c>
      <c r="F25" s="304"/>
      <c r="G25" s="304"/>
      <c r="H25" s="304"/>
      <c r="I25" s="304"/>
      <c r="J25" s="304"/>
      <c r="K25" s="304"/>
      <c r="L25" s="304"/>
      <c r="M25" s="304"/>
      <c r="N25" s="305"/>
      <c r="O25" s="464"/>
      <c r="P25" s="15"/>
      <c r="Q25" s="470"/>
      <c r="R25" s="15"/>
      <c r="S25" s="15"/>
      <c r="T25" s="15"/>
    </row>
    <row r="26" spans="2:20" x14ac:dyDescent="0.25">
      <c r="B26" s="460"/>
      <c r="C26" s="17" t="s">
        <v>31</v>
      </c>
      <c r="D26" s="18">
        <v>45216</v>
      </c>
      <c r="E26" s="303"/>
      <c r="F26" s="304"/>
      <c r="G26" s="304"/>
      <c r="H26" s="304"/>
      <c r="I26" s="304"/>
      <c r="J26" s="304"/>
      <c r="K26" s="304"/>
      <c r="L26" s="304"/>
      <c r="M26" s="304"/>
      <c r="N26" s="305"/>
      <c r="O26" s="464"/>
      <c r="P26" s="15"/>
      <c r="Q26" s="470"/>
      <c r="R26" s="15"/>
      <c r="S26" s="15"/>
      <c r="T26" s="15"/>
    </row>
    <row r="27" spans="2:20" x14ac:dyDescent="0.25">
      <c r="B27" s="460"/>
      <c r="C27" s="17" t="s">
        <v>33</v>
      </c>
      <c r="D27" s="18">
        <v>45217</v>
      </c>
      <c r="E27" s="303"/>
      <c r="F27" s="304"/>
      <c r="G27" s="304"/>
      <c r="H27" s="304"/>
      <c r="I27" s="304"/>
      <c r="J27" s="304"/>
      <c r="K27" s="304"/>
      <c r="L27" s="304"/>
      <c r="M27" s="304"/>
      <c r="N27" s="305"/>
      <c r="O27" s="464"/>
      <c r="P27" s="15"/>
      <c r="Q27" s="470"/>
      <c r="R27" s="15"/>
      <c r="S27" s="15"/>
      <c r="T27" s="15"/>
    </row>
    <row r="28" spans="2:20" x14ac:dyDescent="0.25">
      <c r="B28" s="460"/>
      <c r="C28" s="17" t="s">
        <v>35</v>
      </c>
      <c r="D28" s="18">
        <v>45218</v>
      </c>
      <c r="E28" s="303"/>
      <c r="F28" s="304"/>
      <c r="G28" s="304"/>
      <c r="H28" s="304"/>
      <c r="I28" s="304"/>
      <c r="J28" s="304"/>
      <c r="K28" s="304"/>
      <c r="L28" s="304"/>
      <c r="M28" s="304"/>
      <c r="N28" s="305"/>
      <c r="O28" s="464"/>
      <c r="P28" s="15"/>
      <c r="Q28" s="470"/>
      <c r="R28" s="15"/>
      <c r="S28" s="15"/>
      <c r="T28" s="15"/>
    </row>
    <row r="29" spans="2:20" x14ac:dyDescent="0.25">
      <c r="B29" s="460"/>
      <c r="C29" s="17" t="s">
        <v>37</v>
      </c>
      <c r="D29" s="18">
        <v>45219</v>
      </c>
      <c r="E29" s="303"/>
      <c r="F29" s="304"/>
      <c r="G29" s="304"/>
      <c r="H29" s="304"/>
      <c r="I29" s="304"/>
      <c r="J29" s="304"/>
      <c r="K29" s="304"/>
      <c r="L29" s="304"/>
      <c r="M29" s="304"/>
      <c r="N29" s="305"/>
      <c r="O29" s="464"/>
      <c r="P29" s="15"/>
      <c r="Q29" s="470"/>
      <c r="R29" s="15"/>
      <c r="S29" s="15"/>
      <c r="T29" s="15"/>
    </row>
    <row r="30" spans="2:20" x14ac:dyDescent="0.25">
      <c r="B30" s="460"/>
      <c r="C30" s="20" t="s">
        <v>39</v>
      </c>
      <c r="D30" s="21">
        <v>45220</v>
      </c>
      <c r="E30" s="102"/>
      <c r="F30" s="103"/>
      <c r="G30" s="103"/>
      <c r="H30" s="103"/>
      <c r="I30" s="103"/>
      <c r="J30" s="103"/>
      <c r="K30" s="103"/>
      <c r="L30" s="103"/>
      <c r="M30" s="103"/>
      <c r="N30" s="104"/>
      <c r="O30" s="464"/>
      <c r="P30" s="15"/>
      <c r="Q30" s="470"/>
      <c r="R30" s="15"/>
      <c r="S30" s="15"/>
      <c r="T30" s="15"/>
    </row>
    <row r="31" spans="2:20" x14ac:dyDescent="0.25">
      <c r="B31" s="460"/>
      <c r="C31" s="20" t="s">
        <v>40</v>
      </c>
      <c r="D31" s="21">
        <v>45221</v>
      </c>
      <c r="E31" s="102"/>
      <c r="F31" s="103"/>
      <c r="G31" s="103"/>
      <c r="H31" s="103"/>
      <c r="I31" s="103"/>
      <c r="J31" s="103"/>
      <c r="K31" s="103"/>
      <c r="L31" s="103"/>
      <c r="M31" s="103"/>
      <c r="N31" s="104"/>
      <c r="O31" s="464"/>
      <c r="P31" s="15"/>
      <c r="Q31" s="470"/>
      <c r="R31" s="15"/>
      <c r="S31" s="15"/>
      <c r="T31" s="15"/>
    </row>
    <row r="32" spans="2:20" x14ac:dyDescent="0.25">
      <c r="B32" s="460"/>
      <c r="C32" s="17" t="s">
        <v>29</v>
      </c>
      <c r="D32" s="18">
        <v>45222</v>
      </c>
      <c r="E32" s="471" t="s">
        <v>245</v>
      </c>
      <c r="F32" s="472" t="s">
        <v>245</v>
      </c>
      <c r="G32" s="472" t="s">
        <v>245</v>
      </c>
      <c r="H32" s="468" t="s">
        <v>236</v>
      </c>
      <c r="I32" s="468" t="s">
        <v>236</v>
      </c>
      <c r="J32" s="468" t="s">
        <v>236</v>
      </c>
      <c r="K32" s="310"/>
      <c r="L32" s="473" t="s">
        <v>240</v>
      </c>
      <c r="M32" s="473" t="s">
        <v>240</v>
      </c>
      <c r="N32" s="299"/>
      <c r="O32" s="464"/>
      <c r="P32" s="15"/>
      <c r="Q32" s="470"/>
      <c r="R32" s="15"/>
      <c r="S32" s="15"/>
      <c r="T32" s="15"/>
    </row>
    <row r="33" spans="2:20" x14ac:dyDescent="0.25">
      <c r="B33" s="460"/>
      <c r="C33" s="17" t="s">
        <v>31</v>
      </c>
      <c r="D33" s="18">
        <v>45223</v>
      </c>
      <c r="E33" s="471" t="s">
        <v>245</v>
      </c>
      <c r="F33" s="472" t="s">
        <v>245</v>
      </c>
      <c r="G33" s="472" t="s">
        <v>245</v>
      </c>
      <c r="H33" s="474" t="s">
        <v>235</v>
      </c>
      <c r="I33" s="474" t="s">
        <v>235</v>
      </c>
      <c r="J33" s="474" t="s">
        <v>235</v>
      </c>
      <c r="K33" s="310"/>
      <c r="L33" s="473" t="s">
        <v>240</v>
      </c>
      <c r="M33" s="473" t="s">
        <v>240</v>
      </c>
      <c r="N33" s="299"/>
      <c r="O33" s="464"/>
      <c r="P33" s="15"/>
      <c r="Q33" s="470"/>
      <c r="R33" s="15"/>
      <c r="S33" s="15"/>
      <c r="T33" s="15"/>
    </row>
    <row r="34" spans="2:20" x14ac:dyDescent="0.25">
      <c r="B34" s="460"/>
      <c r="C34" s="17" t="s">
        <v>33</v>
      </c>
      <c r="D34" s="18">
        <v>45224</v>
      </c>
      <c r="E34" s="471" t="s">
        <v>245</v>
      </c>
      <c r="F34" s="472" t="s">
        <v>245</v>
      </c>
      <c r="G34" s="472" t="s">
        <v>245</v>
      </c>
      <c r="H34" s="474" t="s">
        <v>235</v>
      </c>
      <c r="I34" s="474" t="s">
        <v>235</v>
      </c>
      <c r="J34" s="474" t="s">
        <v>235</v>
      </c>
      <c r="K34" s="33"/>
      <c r="L34" s="473" t="s">
        <v>240</v>
      </c>
      <c r="M34" s="473" t="s">
        <v>240</v>
      </c>
      <c r="N34" s="475" t="s">
        <v>240</v>
      </c>
      <c r="O34" s="464"/>
      <c r="P34" s="15"/>
      <c r="Q34" s="470"/>
      <c r="R34" s="15"/>
      <c r="S34" s="15"/>
      <c r="T34" s="15"/>
    </row>
    <row r="35" spans="2:20" x14ac:dyDescent="0.25">
      <c r="B35" s="460"/>
      <c r="C35" s="17" t="s">
        <v>35</v>
      </c>
      <c r="D35" s="18">
        <v>45225</v>
      </c>
      <c r="E35" s="471" t="s">
        <v>245</v>
      </c>
      <c r="F35" s="472" t="s">
        <v>245</v>
      </c>
      <c r="G35" s="472" t="s">
        <v>245</v>
      </c>
      <c r="H35" s="474" t="s">
        <v>235</v>
      </c>
      <c r="I35" s="474" t="s">
        <v>235</v>
      </c>
      <c r="J35" s="474" t="s">
        <v>235</v>
      </c>
      <c r="K35" s="33"/>
      <c r="L35" s="476" t="s">
        <v>238</v>
      </c>
      <c r="M35" s="476" t="s">
        <v>238</v>
      </c>
      <c r="N35" s="299"/>
      <c r="O35" s="464"/>
      <c r="P35" s="15"/>
      <c r="Q35" s="470"/>
      <c r="R35" s="15"/>
      <c r="S35" s="15"/>
      <c r="T35" s="15"/>
    </row>
    <row r="36" spans="2:20" x14ac:dyDescent="0.25">
      <c r="B36" s="460"/>
      <c r="C36" s="17" t="s">
        <v>37</v>
      </c>
      <c r="D36" s="18">
        <v>45226</v>
      </c>
      <c r="E36" s="471" t="s">
        <v>245</v>
      </c>
      <c r="F36" s="472" t="s">
        <v>245</v>
      </c>
      <c r="G36" s="472" t="s">
        <v>245</v>
      </c>
      <c r="H36" s="474" t="s">
        <v>235</v>
      </c>
      <c r="I36" s="474" t="s">
        <v>235</v>
      </c>
      <c r="J36" s="474" t="s">
        <v>235</v>
      </c>
      <c r="K36" s="33"/>
      <c r="L36" s="476" t="s">
        <v>238</v>
      </c>
      <c r="M36" s="476" t="s">
        <v>238</v>
      </c>
      <c r="N36" s="299"/>
      <c r="O36" s="464"/>
      <c r="P36" s="15"/>
      <c r="Q36" s="470"/>
      <c r="R36" s="15"/>
      <c r="S36" s="15"/>
      <c r="T36" s="15"/>
    </row>
    <row r="37" spans="2:20" x14ac:dyDescent="0.25">
      <c r="B37" s="460"/>
      <c r="C37" s="20" t="s">
        <v>39</v>
      </c>
      <c r="D37" s="21">
        <v>45227</v>
      </c>
      <c r="E37" s="102"/>
      <c r="F37" s="103"/>
      <c r="G37" s="103"/>
      <c r="H37" s="103"/>
      <c r="I37" s="103"/>
      <c r="J37" s="103"/>
      <c r="K37" s="103"/>
      <c r="L37" s="103"/>
      <c r="M37" s="103"/>
      <c r="N37" s="104"/>
      <c r="O37" s="464"/>
      <c r="P37" s="15"/>
      <c r="Q37" s="470"/>
      <c r="R37" s="15"/>
      <c r="S37" s="15"/>
      <c r="T37" s="15"/>
    </row>
    <row r="38" spans="2:20" x14ac:dyDescent="0.25">
      <c r="B38" s="460"/>
      <c r="C38" s="20" t="s">
        <v>40</v>
      </c>
      <c r="D38" s="21">
        <v>45228</v>
      </c>
      <c r="E38" s="102"/>
      <c r="F38" s="103"/>
      <c r="G38" s="103"/>
      <c r="H38" s="103"/>
      <c r="I38" s="103"/>
      <c r="J38" s="103"/>
      <c r="K38" s="103"/>
      <c r="L38" s="103"/>
      <c r="M38" s="103"/>
      <c r="N38" s="104"/>
      <c r="O38" s="464"/>
      <c r="P38" s="15"/>
      <c r="Q38" s="470"/>
      <c r="R38" s="15"/>
      <c r="S38" s="15"/>
      <c r="T38" s="15"/>
    </row>
    <row r="39" spans="2:20" x14ac:dyDescent="0.25">
      <c r="B39" s="460"/>
      <c r="C39" s="17" t="s">
        <v>29</v>
      </c>
      <c r="D39" s="18">
        <v>45229</v>
      </c>
      <c r="E39" s="303" t="s">
        <v>69</v>
      </c>
      <c r="F39" s="304"/>
      <c r="G39" s="304"/>
      <c r="H39" s="304"/>
      <c r="I39" s="304"/>
      <c r="J39" s="304"/>
      <c r="K39" s="304"/>
      <c r="L39" s="304"/>
      <c r="M39" s="304"/>
      <c r="N39" s="305"/>
      <c r="O39" s="464"/>
      <c r="P39" s="15"/>
      <c r="Q39" s="470"/>
      <c r="R39" s="15"/>
      <c r="S39" s="15"/>
      <c r="T39" s="15"/>
    </row>
    <row r="40" spans="2:20" x14ac:dyDescent="0.25">
      <c r="B40" s="460"/>
      <c r="C40" s="17" t="s">
        <v>31</v>
      </c>
      <c r="D40" s="18">
        <v>45230</v>
      </c>
      <c r="E40" s="303"/>
      <c r="F40" s="304"/>
      <c r="G40" s="304"/>
      <c r="H40" s="304"/>
      <c r="I40" s="304"/>
      <c r="J40" s="304"/>
      <c r="K40" s="304"/>
      <c r="L40" s="304"/>
      <c r="M40" s="304"/>
      <c r="N40" s="305"/>
      <c r="O40" s="464"/>
      <c r="P40" s="15"/>
      <c r="Q40" s="470"/>
      <c r="R40" s="15"/>
      <c r="S40" s="15"/>
      <c r="T40" s="15"/>
    </row>
    <row r="41" spans="2:20" x14ac:dyDescent="0.25">
      <c r="B41" s="460"/>
      <c r="C41" s="20" t="s">
        <v>33</v>
      </c>
      <c r="D41" s="21">
        <v>45231</v>
      </c>
      <c r="E41" s="303"/>
      <c r="F41" s="304"/>
      <c r="G41" s="304"/>
      <c r="H41" s="304"/>
      <c r="I41" s="304"/>
      <c r="J41" s="304"/>
      <c r="K41" s="304"/>
      <c r="L41" s="304"/>
      <c r="M41" s="304"/>
      <c r="N41" s="305"/>
      <c r="O41" s="464"/>
      <c r="P41" s="15"/>
      <c r="Q41" s="470"/>
      <c r="R41" s="15"/>
      <c r="S41" s="15"/>
      <c r="T41" s="15"/>
    </row>
    <row r="42" spans="2:20" x14ac:dyDescent="0.25">
      <c r="B42" s="460"/>
      <c r="C42" s="17" t="s">
        <v>35</v>
      </c>
      <c r="D42" s="18">
        <v>45232</v>
      </c>
      <c r="E42" s="303"/>
      <c r="F42" s="304"/>
      <c r="G42" s="304"/>
      <c r="H42" s="304"/>
      <c r="I42" s="304"/>
      <c r="J42" s="304"/>
      <c r="K42" s="304"/>
      <c r="L42" s="304"/>
      <c r="M42" s="304"/>
      <c r="N42" s="305"/>
      <c r="O42" s="464"/>
      <c r="P42" s="15"/>
      <c r="Q42" s="470"/>
      <c r="R42" s="15"/>
      <c r="S42" s="15"/>
      <c r="T42" s="15"/>
    </row>
    <row r="43" spans="2:20" x14ac:dyDescent="0.25">
      <c r="B43" s="460"/>
      <c r="C43" s="17" t="s">
        <v>37</v>
      </c>
      <c r="D43" s="18">
        <v>45233</v>
      </c>
      <c r="E43" s="303"/>
      <c r="F43" s="304"/>
      <c r="G43" s="304"/>
      <c r="H43" s="304"/>
      <c r="I43" s="304"/>
      <c r="J43" s="304"/>
      <c r="K43" s="304"/>
      <c r="L43" s="304"/>
      <c r="M43" s="304"/>
      <c r="N43" s="305"/>
      <c r="O43" s="464"/>
      <c r="P43" s="15"/>
      <c r="Q43" s="470"/>
      <c r="R43" s="15"/>
      <c r="S43" s="15"/>
      <c r="T43" s="15"/>
    </row>
    <row r="44" spans="2:20" x14ac:dyDescent="0.25">
      <c r="B44" s="460"/>
      <c r="C44" s="20" t="s">
        <v>39</v>
      </c>
      <c r="D44" s="21">
        <v>45234</v>
      </c>
      <c r="E44" s="102"/>
      <c r="F44" s="103"/>
      <c r="G44" s="103"/>
      <c r="H44" s="103"/>
      <c r="I44" s="103"/>
      <c r="J44" s="103"/>
      <c r="K44" s="103"/>
      <c r="L44" s="103"/>
      <c r="M44" s="103"/>
      <c r="N44" s="104"/>
      <c r="O44" s="464"/>
      <c r="P44" s="15"/>
      <c r="Q44" s="470"/>
      <c r="R44" s="15"/>
      <c r="S44" s="15"/>
      <c r="T44" s="15"/>
    </row>
    <row r="45" spans="2:20" x14ac:dyDescent="0.25">
      <c r="B45" s="460"/>
      <c r="C45" s="20" t="s">
        <v>40</v>
      </c>
      <c r="D45" s="21">
        <v>45235</v>
      </c>
      <c r="E45" s="102"/>
      <c r="F45" s="103"/>
      <c r="G45" s="103"/>
      <c r="H45" s="103"/>
      <c r="I45" s="103"/>
      <c r="J45" s="103"/>
      <c r="K45" s="103"/>
      <c r="L45" s="103"/>
      <c r="M45" s="103"/>
      <c r="N45" s="104"/>
      <c r="O45" s="464"/>
      <c r="P45" s="15"/>
      <c r="Q45" s="470"/>
      <c r="R45" s="15"/>
      <c r="S45" s="15"/>
      <c r="T45" s="15"/>
    </row>
    <row r="46" spans="2:20" x14ac:dyDescent="0.25">
      <c r="B46" s="460"/>
      <c r="C46" s="17" t="s">
        <v>29</v>
      </c>
      <c r="D46" s="18">
        <v>45236</v>
      </c>
      <c r="E46" s="471" t="s">
        <v>245</v>
      </c>
      <c r="F46" s="472" t="s">
        <v>245</v>
      </c>
      <c r="G46" s="472" t="s">
        <v>245</v>
      </c>
      <c r="H46" s="474" t="s">
        <v>235</v>
      </c>
      <c r="I46" s="474" t="s">
        <v>235</v>
      </c>
      <c r="J46" s="474" t="s">
        <v>235</v>
      </c>
      <c r="K46" s="298"/>
      <c r="L46" s="476" t="s">
        <v>238</v>
      </c>
      <c r="M46" s="476" t="s">
        <v>238</v>
      </c>
      <c r="N46" s="299"/>
      <c r="O46" s="464"/>
      <c r="P46" s="15"/>
      <c r="Q46" s="470"/>
      <c r="R46" s="15"/>
      <c r="S46" s="15"/>
      <c r="T46" s="15"/>
    </row>
    <row r="47" spans="2:20" x14ac:dyDescent="0.25">
      <c r="B47" s="460"/>
      <c r="C47" s="17" t="s">
        <v>31</v>
      </c>
      <c r="D47" s="18">
        <v>45237</v>
      </c>
      <c r="E47" s="471" t="s">
        <v>245</v>
      </c>
      <c r="F47" s="472" t="s">
        <v>245</v>
      </c>
      <c r="G47" s="472" t="s">
        <v>245</v>
      </c>
      <c r="H47" s="474" t="s">
        <v>235</v>
      </c>
      <c r="I47" s="474" t="s">
        <v>235</v>
      </c>
      <c r="J47" s="474" t="s">
        <v>235</v>
      </c>
      <c r="K47" s="298"/>
      <c r="L47" s="476" t="s">
        <v>238</v>
      </c>
      <c r="M47" s="476" t="s">
        <v>238</v>
      </c>
      <c r="N47" s="299"/>
      <c r="O47" s="464"/>
      <c r="P47" s="15"/>
      <c r="Q47" s="470"/>
      <c r="R47" s="15"/>
      <c r="S47" s="15"/>
      <c r="T47" s="15"/>
    </row>
    <row r="48" spans="2:20" x14ac:dyDescent="0.25">
      <c r="B48" s="460"/>
      <c r="C48" s="17" t="s">
        <v>33</v>
      </c>
      <c r="D48" s="18">
        <v>45238</v>
      </c>
      <c r="E48" s="471" t="s">
        <v>245</v>
      </c>
      <c r="F48" s="472" t="s">
        <v>245</v>
      </c>
      <c r="G48" s="472" t="s">
        <v>245</v>
      </c>
      <c r="H48" s="474" t="s">
        <v>235</v>
      </c>
      <c r="I48" s="474" t="s">
        <v>235</v>
      </c>
      <c r="J48" s="474" t="s">
        <v>235</v>
      </c>
      <c r="K48" s="310"/>
      <c r="L48" s="476" t="s">
        <v>238</v>
      </c>
      <c r="M48" s="476" t="s">
        <v>238</v>
      </c>
      <c r="N48" s="299"/>
      <c r="O48" s="464"/>
      <c r="P48" s="15"/>
      <c r="Q48" s="470"/>
      <c r="R48" s="15"/>
      <c r="S48" s="15"/>
      <c r="T48" s="15"/>
    </row>
    <row r="49" spans="2:20" x14ac:dyDescent="0.25">
      <c r="B49" s="460"/>
      <c r="C49" s="17" t="s">
        <v>35</v>
      </c>
      <c r="D49" s="18">
        <v>45239</v>
      </c>
      <c r="E49" s="471" t="s">
        <v>245</v>
      </c>
      <c r="F49" s="472" t="s">
        <v>245</v>
      </c>
      <c r="G49" s="472" t="s">
        <v>245</v>
      </c>
      <c r="H49" s="474" t="s">
        <v>235</v>
      </c>
      <c r="I49" s="474" t="s">
        <v>235</v>
      </c>
      <c r="J49" s="474" t="s">
        <v>235</v>
      </c>
      <c r="K49" s="310"/>
      <c r="L49" s="476" t="s">
        <v>238</v>
      </c>
      <c r="M49" s="476" t="s">
        <v>238</v>
      </c>
      <c r="N49" s="309"/>
      <c r="O49" s="464"/>
      <c r="P49" s="15"/>
      <c r="Q49" s="470"/>
      <c r="R49" s="15"/>
      <c r="S49" s="15"/>
      <c r="T49" s="15"/>
    </row>
    <row r="50" spans="2:20" x14ac:dyDescent="0.25">
      <c r="B50" s="460"/>
      <c r="C50" s="17" t="s">
        <v>37</v>
      </c>
      <c r="D50" s="18">
        <v>45240</v>
      </c>
      <c r="E50" s="471" t="s">
        <v>245</v>
      </c>
      <c r="F50" s="472" t="s">
        <v>245</v>
      </c>
      <c r="G50" s="472" t="s">
        <v>245</v>
      </c>
      <c r="H50" s="474" t="s">
        <v>235</v>
      </c>
      <c r="I50" s="474" t="s">
        <v>235</v>
      </c>
      <c r="J50" s="310"/>
      <c r="K50" s="310"/>
      <c r="L50" s="476" t="s">
        <v>238</v>
      </c>
      <c r="M50" s="476" t="s">
        <v>238</v>
      </c>
      <c r="N50" s="299"/>
      <c r="O50" s="464"/>
      <c r="P50" s="15"/>
      <c r="Q50" s="470"/>
      <c r="R50" s="15"/>
      <c r="S50" s="15"/>
      <c r="T50" s="15"/>
    </row>
    <row r="51" spans="2:20" x14ac:dyDescent="0.25">
      <c r="B51" s="460"/>
      <c r="C51" s="20" t="s">
        <v>39</v>
      </c>
      <c r="D51" s="21">
        <v>45241</v>
      </c>
      <c r="E51" s="102"/>
      <c r="F51" s="103"/>
      <c r="G51" s="103"/>
      <c r="H51" s="103"/>
      <c r="I51" s="103"/>
      <c r="J51" s="103"/>
      <c r="K51" s="103"/>
      <c r="L51" s="103"/>
      <c r="M51" s="103"/>
      <c r="N51" s="104"/>
      <c r="O51" s="464"/>
      <c r="P51" s="15"/>
      <c r="Q51" s="470"/>
      <c r="R51" s="15"/>
      <c r="S51" s="15"/>
      <c r="T51" s="15"/>
    </row>
    <row r="52" spans="2:20" x14ac:dyDescent="0.25">
      <c r="B52" s="460"/>
      <c r="C52" s="20" t="s">
        <v>40</v>
      </c>
      <c r="D52" s="21">
        <v>45242</v>
      </c>
      <c r="E52" s="102"/>
      <c r="F52" s="103"/>
      <c r="G52" s="103"/>
      <c r="H52" s="103"/>
      <c r="I52" s="103"/>
      <c r="J52" s="103"/>
      <c r="K52" s="103"/>
      <c r="L52" s="103"/>
      <c r="M52" s="103"/>
      <c r="N52" s="104"/>
      <c r="O52" s="464"/>
      <c r="P52" s="15"/>
      <c r="Q52" s="470"/>
      <c r="R52" s="15"/>
      <c r="S52" s="15"/>
      <c r="T52" s="15"/>
    </row>
    <row r="53" spans="2:20" x14ac:dyDescent="0.25">
      <c r="B53" s="460"/>
      <c r="C53" s="17" t="s">
        <v>29</v>
      </c>
      <c r="D53" s="18">
        <v>45243</v>
      </c>
      <c r="E53" s="303" t="s">
        <v>69</v>
      </c>
      <c r="F53" s="304"/>
      <c r="G53" s="304"/>
      <c r="H53" s="304"/>
      <c r="I53" s="304"/>
      <c r="J53" s="304"/>
      <c r="K53" s="304"/>
      <c r="L53" s="304"/>
      <c r="M53" s="304"/>
      <c r="N53" s="305"/>
      <c r="O53" s="464"/>
      <c r="P53" s="15"/>
      <c r="Q53" s="470"/>
      <c r="R53" s="15"/>
      <c r="S53" s="15"/>
      <c r="T53" s="15"/>
    </row>
    <row r="54" spans="2:20" x14ac:dyDescent="0.25">
      <c r="B54" s="460"/>
      <c r="C54" s="17" t="s">
        <v>31</v>
      </c>
      <c r="D54" s="18">
        <v>45244</v>
      </c>
      <c r="E54" s="303"/>
      <c r="F54" s="304"/>
      <c r="G54" s="304"/>
      <c r="H54" s="304"/>
      <c r="I54" s="304"/>
      <c r="J54" s="304"/>
      <c r="K54" s="304"/>
      <c r="L54" s="304"/>
      <c r="M54" s="304"/>
      <c r="N54" s="305"/>
      <c r="O54" s="464"/>
      <c r="P54" s="15"/>
      <c r="Q54" s="470"/>
      <c r="R54" s="15"/>
      <c r="S54" s="15"/>
      <c r="T54" s="15"/>
    </row>
    <row r="55" spans="2:20" x14ac:dyDescent="0.25">
      <c r="B55" s="460"/>
      <c r="C55" s="17" t="s">
        <v>33</v>
      </c>
      <c r="D55" s="18">
        <v>45245</v>
      </c>
      <c r="E55" s="303"/>
      <c r="F55" s="304"/>
      <c r="G55" s="304"/>
      <c r="H55" s="304"/>
      <c r="I55" s="304"/>
      <c r="J55" s="304"/>
      <c r="K55" s="304"/>
      <c r="L55" s="304"/>
      <c r="M55" s="304"/>
      <c r="N55" s="305"/>
      <c r="O55" s="464"/>
      <c r="P55" s="15"/>
      <c r="Q55" s="470"/>
      <c r="R55" s="15"/>
      <c r="S55" s="15"/>
      <c r="T55" s="15"/>
    </row>
    <row r="56" spans="2:20" x14ac:dyDescent="0.25">
      <c r="B56" s="460"/>
      <c r="C56" s="17" t="s">
        <v>35</v>
      </c>
      <c r="D56" s="18">
        <v>45246</v>
      </c>
      <c r="E56" s="303"/>
      <c r="F56" s="304"/>
      <c r="G56" s="304"/>
      <c r="H56" s="304"/>
      <c r="I56" s="304"/>
      <c r="J56" s="304"/>
      <c r="K56" s="304"/>
      <c r="L56" s="304"/>
      <c r="M56" s="304"/>
      <c r="N56" s="305"/>
      <c r="O56" s="464"/>
      <c r="P56" s="15"/>
      <c r="Q56" s="470"/>
      <c r="R56" s="15"/>
      <c r="S56" s="15"/>
      <c r="T56" s="15"/>
    </row>
    <row r="57" spans="2:20" x14ac:dyDescent="0.25">
      <c r="B57" s="460"/>
      <c r="C57" s="17" t="s">
        <v>37</v>
      </c>
      <c r="D57" s="18">
        <v>45247</v>
      </c>
      <c r="E57" s="303"/>
      <c r="F57" s="304"/>
      <c r="G57" s="304"/>
      <c r="H57" s="304"/>
      <c r="I57" s="304"/>
      <c r="J57" s="304"/>
      <c r="K57" s="304"/>
      <c r="L57" s="304"/>
      <c r="M57" s="304"/>
      <c r="N57" s="305"/>
      <c r="O57" s="464"/>
      <c r="P57" s="15"/>
      <c r="Q57" s="470"/>
      <c r="R57" s="15"/>
      <c r="S57" s="15"/>
      <c r="T57" s="15"/>
    </row>
    <row r="58" spans="2:20" x14ac:dyDescent="0.25">
      <c r="B58" s="460"/>
      <c r="C58" s="20" t="s">
        <v>39</v>
      </c>
      <c r="D58" s="21">
        <v>45248</v>
      </c>
      <c r="E58" s="102"/>
      <c r="F58" s="103"/>
      <c r="G58" s="103"/>
      <c r="H58" s="103"/>
      <c r="I58" s="103"/>
      <c r="J58" s="103"/>
      <c r="K58" s="103"/>
      <c r="L58" s="103"/>
      <c r="M58" s="103"/>
      <c r="N58" s="104"/>
      <c r="O58" s="464"/>
      <c r="P58" s="15"/>
      <c r="Q58" s="470"/>
      <c r="R58" s="15"/>
      <c r="S58" s="15"/>
      <c r="T58" s="15"/>
    </row>
    <row r="59" spans="2:20" x14ac:dyDescent="0.25">
      <c r="B59" s="460"/>
      <c r="C59" s="20" t="s">
        <v>40</v>
      </c>
      <c r="D59" s="21">
        <v>45249</v>
      </c>
      <c r="E59" s="102"/>
      <c r="F59" s="103"/>
      <c r="G59" s="103"/>
      <c r="H59" s="103"/>
      <c r="I59" s="103"/>
      <c r="J59" s="103"/>
      <c r="K59" s="103"/>
      <c r="L59" s="103"/>
      <c r="M59" s="103"/>
      <c r="N59" s="104"/>
      <c r="O59" s="464"/>
      <c r="P59" s="15"/>
      <c r="Q59" s="470"/>
      <c r="R59" s="15"/>
      <c r="S59" s="15"/>
      <c r="T59" s="15"/>
    </row>
    <row r="60" spans="2:20" x14ac:dyDescent="0.25">
      <c r="B60" s="460"/>
      <c r="C60" s="17" t="s">
        <v>29</v>
      </c>
      <c r="D60" s="18">
        <v>45250</v>
      </c>
      <c r="E60" s="471" t="s">
        <v>245</v>
      </c>
      <c r="F60" s="472" t="s">
        <v>245</v>
      </c>
      <c r="G60" s="472" t="s">
        <v>245</v>
      </c>
      <c r="H60" s="474" t="s">
        <v>235</v>
      </c>
      <c r="I60" s="474" t="s">
        <v>235</v>
      </c>
      <c r="J60" s="33"/>
      <c r="K60" s="33"/>
      <c r="L60" s="33"/>
      <c r="M60" s="33"/>
      <c r="N60" s="309"/>
      <c r="O60" s="464"/>
      <c r="P60" s="15"/>
      <c r="Q60" s="470"/>
      <c r="R60" s="15"/>
      <c r="S60" s="15"/>
      <c r="T60" s="15"/>
    </row>
    <row r="61" spans="2:20" x14ac:dyDescent="0.25">
      <c r="B61" s="460"/>
      <c r="C61" s="17" t="s">
        <v>31</v>
      </c>
      <c r="D61" s="18">
        <v>45251</v>
      </c>
      <c r="E61" s="471" t="s">
        <v>245</v>
      </c>
      <c r="F61" s="472" t="s">
        <v>245</v>
      </c>
      <c r="G61" s="472" t="s">
        <v>245</v>
      </c>
      <c r="H61" s="477" t="s">
        <v>249</v>
      </c>
      <c r="I61" s="477" t="s">
        <v>249</v>
      </c>
      <c r="J61" s="33"/>
      <c r="K61" s="478" t="s">
        <v>247</v>
      </c>
      <c r="L61" s="478" t="s">
        <v>247</v>
      </c>
      <c r="M61" s="478" t="s">
        <v>247</v>
      </c>
      <c r="N61" s="309"/>
      <c r="O61" s="464"/>
      <c r="P61" s="15"/>
      <c r="Q61" s="470"/>
      <c r="R61" s="15"/>
      <c r="S61" s="15"/>
      <c r="T61" s="15"/>
    </row>
    <row r="62" spans="2:20" x14ac:dyDescent="0.25">
      <c r="B62" s="460"/>
      <c r="C62" s="22" t="s">
        <v>33</v>
      </c>
      <c r="D62" s="18">
        <v>45252</v>
      </c>
      <c r="E62" s="471" t="s">
        <v>245</v>
      </c>
      <c r="F62" s="472" t="s">
        <v>245</v>
      </c>
      <c r="G62" s="472" t="s">
        <v>245</v>
      </c>
      <c r="H62" s="477" t="s">
        <v>249</v>
      </c>
      <c r="I62" s="477" t="s">
        <v>249</v>
      </c>
      <c r="J62" s="479"/>
      <c r="K62" s="478" t="s">
        <v>247</v>
      </c>
      <c r="L62" s="478" t="s">
        <v>247</v>
      </c>
      <c r="M62" s="478" t="s">
        <v>247</v>
      </c>
      <c r="N62" s="309"/>
      <c r="O62" s="464"/>
      <c r="P62" s="15"/>
      <c r="Q62" s="470"/>
      <c r="R62" s="15"/>
      <c r="S62" s="15"/>
      <c r="T62" s="15"/>
    </row>
    <row r="63" spans="2:20" x14ac:dyDescent="0.25">
      <c r="B63" s="460"/>
      <c r="C63" s="17" t="s">
        <v>35</v>
      </c>
      <c r="D63" s="18">
        <v>45253</v>
      </c>
      <c r="E63" s="471" t="s">
        <v>245</v>
      </c>
      <c r="F63" s="472" t="s">
        <v>245</v>
      </c>
      <c r="G63" s="472" t="s">
        <v>245</v>
      </c>
      <c r="H63" s="477" t="s">
        <v>249</v>
      </c>
      <c r="I63" s="477" t="s">
        <v>249</v>
      </c>
      <c r="J63" s="479"/>
      <c r="K63" s="478" t="s">
        <v>247</v>
      </c>
      <c r="L63" s="478" t="s">
        <v>247</v>
      </c>
      <c r="M63" s="478" t="s">
        <v>247</v>
      </c>
      <c r="N63" s="309"/>
      <c r="O63" s="464"/>
      <c r="P63" s="15"/>
      <c r="Q63" s="470"/>
      <c r="R63" s="15"/>
      <c r="S63" s="15"/>
      <c r="T63" s="15"/>
    </row>
    <row r="64" spans="2:20" x14ac:dyDescent="0.25">
      <c r="B64" s="460"/>
      <c r="C64" s="17" t="s">
        <v>37</v>
      </c>
      <c r="D64" s="18">
        <v>45254</v>
      </c>
      <c r="E64" s="471" t="s">
        <v>245</v>
      </c>
      <c r="F64" s="472" t="s">
        <v>245</v>
      </c>
      <c r="G64" s="472" t="s">
        <v>245</v>
      </c>
      <c r="H64" s="477" t="s">
        <v>249</v>
      </c>
      <c r="I64" s="477" t="s">
        <v>249</v>
      </c>
      <c r="J64" s="479"/>
      <c r="K64" s="478" t="s">
        <v>247</v>
      </c>
      <c r="L64" s="478" t="s">
        <v>247</v>
      </c>
      <c r="M64" s="478" t="s">
        <v>247</v>
      </c>
      <c r="N64" s="309"/>
      <c r="O64" s="464"/>
      <c r="P64" s="15"/>
      <c r="Q64" s="470"/>
      <c r="R64" s="15"/>
      <c r="S64" s="15"/>
      <c r="T64" s="15"/>
    </row>
    <row r="65" spans="2:20" x14ac:dyDescent="0.25">
      <c r="B65" s="460"/>
      <c r="C65" s="20" t="s">
        <v>39</v>
      </c>
      <c r="D65" s="21">
        <v>45255</v>
      </c>
      <c r="E65" s="102"/>
      <c r="F65" s="103"/>
      <c r="G65" s="103"/>
      <c r="H65" s="103"/>
      <c r="I65" s="103"/>
      <c r="J65" s="103"/>
      <c r="K65" s="103"/>
      <c r="L65" s="103"/>
      <c r="M65" s="103"/>
      <c r="N65" s="104"/>
      <c r="O65" s="464"/>
      <c r="P65" s="15"/>
      <c r="Q65" s="470"/>
      <c r="R65" s="15"/>
      <c r="S65" s="15"/>
      <c r="T65" s="15"/>
    </row>
    <row r="66" spans="2:20" x14ac:dyDescent="0.25">
      <c r="B66" s="460"/>
      <c r="C66" s="20" t="s">
        <v>40</v>
      </c>
      <c r="D66" s="21">
        <v>45256</v>
      </c>
      <c r="E66" s="102"/>
      <c r="F66" s="103"/>
      <c r="G66" s="103"/>
      <c r="H66" s="103"/>
      <c r="I66" s="103"/>
      <c r="J66" s="103"/>
      <c r="K66" s="103"/>
      <c r="L66" s="103"/>
      <c r="M66" s="103"/>
      <c r="N66" s="104"/>
      <c r="O66" s="464"/>
      <c r="P66" s="15"/>
      <c r="Q66" s="470"/>
      <c r="R66" s="15"/>
      <c r="S66" s="15"/>
      <c r="T66" s="15"/>
    </row>
    <row r="67" spans="2:20" x14ac:dyDescent="0.25">
      <c r="B67" s="460"/>
      <c r="C67" s="22" t="s">
        <v>29</v>
      </c>
      <c r="D67" s="18">
        <v>45257</v>
      </c>
      <c r="E67" s="303" t="s">
        <v>69</v>
      </c>
      <c r="F67" s="304"/>
      <c r="G67" s="304"/>
      <c r="H67" s="304"/>
      <c r="I67" s="304"/>
      <c r="J67" s="304"/>
      <c r="K67" s="304"/>
      <c r="L67" s="304"/>
      <c r="M67" s="304"/>
      <c r="N67" s="305"/>
      <c r="O67" s="464"/>
      <c r="P67" s="15"/>
      <c r="Q67" s="470"/>
      <c r="R67" s="15"/>
      <c r="S67" s="15"/>
      <c r="T67" s="15"/>
    </row>
    <row r="68" spans="2:20" x14ac:dyDescent="0.25">
      <c r="B68" s="460"/>
      <c r="C68" s="22" t="s">
        <v>31</v>
      </c>
      <c r="D68" s="18">
        <v>45258</v>
      </c>
      <c r="E68" s="303"/>
      <c r="F68" s="304"/>
      <c r="G68" s="304"/>
      <c r="H68" s="304"/>
      <c r="I68" s="304"/>
      <c r="J68" s="304"/>
      <c r="K68" s="304"/>
      <c r="L68" s="304"/>
      <c r="M68" s="304"/>
      <c r="N68" s="305"/>
      <c r="O68" s="464"/>
      <c r="P68" s="15"/>
      <c r="Q68" s="470"/>
      <c r="R68" s="15"/>
      <c r="S68" s="15"/>
      <c r="T68" s="15"/>
    </row>
    <row r="69" spans="2:20" x14ac:dyDescent="0.25">
      <c r="B69" s="460"/>
      <c r="C69" s="22" t="s">
        <v>33</v>
      </c>
      <c r="D69" s="18">
        <v>45259</v>
      </c>
      <c r="E69" s="303"/>
      <c r="F69" s="304"/>
      <c r="G69" s="304"/>
      <c r="H69" s="304"/>
      <c r="I69" s="304"/>
      <c r="J69" s="304"/>
      <c r="K69" s="304"/>
      <c r="L69" s="304"/>
      <c r="M69" s="304"/>
      <c r="N69" s="305"/>
      <c r="O69" s="464"/>
      <c r="P69" s="15"/>
      <c r="Q69" s="470"/>
      <c r="R69" s="15"/>
      <c r="S69" s="15"/>
      <c r="T69" s="15"/>
    </row>
    <row r="70" spans="2:20" x14ac:dyDescent="0.25">
      <c r="B70" s="460"/>
      <c r="C70" s="17" t="s">
        <v>35</v>
      </c>
      <c r="D70" s="18">
        <v>45260</v>
      </c>
      <c r="E70" s="303"/>
      <c r="F70" s="304"/>
      <c r="G70" s="304"/>
      <c r="H70" s="304"/>
      <c r="I70" s="304"/>
      <c r="J70" s="304"/>
      <c r="K70" s="304"/>
      <c r="L70" s="304"/>
      <c r="M70" s="304"/>
      <c r="N70" s="305"/>
      <c r="O70" s="464"/>
      <c r="P70" s="15"/>
      <c r="Q70" s="470"/>
      <c r="R70" s="15"/>
      <c r="S70" s="15"/>
      <c r="T70" s="15"/>
    </row>
    <row r="71" spans="2:20" x14ac:dyDescent="0.25">
      <c r="B71" s="460"/>
      <c r="C71" s="17" t="s">
        <v>37</v>
      </c>
      <c r="D71" s="18">
        <v>45261</v>
      </c>
      <c r="E71" s="303"/>
      <c r="F71" s="304"/>
      <c r="G71" s="304"/>
      <c r="H71" s="304"/>
      <c r="I71" s="304"/>
      <c r="J71" s="304"/>
      <c r="K71" s="304"/>
      <c r="L71" s="304"/>
      <c r="M71" s="304"/>
      <c r="N71" s="305"/>
      <c r="O71" s="464"/>
      <c r="P71" s="15"/>
      <c r="Q71" s="470"/>
      <c r="R71" s="15"/>
      <c r="S71" s="15"/>
      <c r="T71" s="15"/>
    </row>
    <row r="72" spans="2:20" x14ac:dyDescent="0.25">
      <c r="B72" s="460"/>
      <c r="C72" s="20" t="s">
        <v>39</v>
      </c>
      <c r="D72" s="21">
        <v>45262</v>
      </c>
      <c r="E72" s="102"/>
      <c r="F72" s="103"/>
      <c r="G72" s="103"/>
      <c r="H72" s="103"/>
      <c r="I72" s="103"/>
      <c r="J72" s="103"/>
      <c r="K72" s="103"/>
      <c r="L72" s="103"/>
      <c r="M72" s="103"/>
      <c r="N72" s="104"/>
      <c r="O72" s="464"/>
      <c r="P72" s="15"/>
      <c r="Q72" s="470"/>
      <c r="R72" s="15"/>
      <c r="S72" s="15"/>
      <c r="T72" s="15"/>
    </row>
    <row r="73" spans="2:20" x14ac:dyDescent="0.25">
      <c r="B73" s="460"/>
      <c r="C73" s="20" t="s">
        <v>40</v>
      </c>
      <c r="D73" s="21">
        <v>45263</v>
      </c>
      <c r="E73" s="102"/>
      <c r="F73" s="103"/>
      <c r="G73" s="103"/>
      <c r="H73" s="103"/>
      <c r="I73" s="103"/>
      <c r="J73" s="103"/>
      <c r="K73" s="103"/>
      <c r="L73" s="103"/>
      <c r="M73" s="103"/>
      <c r="N73" s="104"/>
      <c r="O73" s="464"/>
      <c r="P73" s="15"/>
      <c r="Q73" s="470"/>
      <c r="R73" s="15"/>
      <c r="S73" s="15"/>
      <c r="T73" s="15"/>
    </row>
    <row r="74" spans="2:20" x14ac:dyDescent="0.25">
      <c r="B74" s="460"/>
      <c r="C74" s="22" t="s">
        <v>29</v>
      </c>
      <c r="D74" s="18">
        <v>45264</v>
      </c>
      <c r="E74" s="471" t="s">
        <v>245</v>
      </c>
      <c r="F74" s="472" t="s">
        <v>245</v>
      </c>
      <c r="G74" s="477" t="s">
        <v>249</v>
      </c>
      <c r="H74" s="477" t="s">
        <v>249</v>
      </c>
      <c r="I74" s="477" t="s">
        <v>249</v>
      </c>
      <c r="J74" s="479"/>
      <c r="K74" s="478" t="s">
        <v>247</v>
      </c>
      <c r="L74" s="478" t="s">
        <v>247</v>
      </c>
      <c r="M74" s="478" t="s">
        <v>247</v>
      </c>
      <c r="N74" s="309"/>
      <c r="O74" s="464"/>
      <c r="P74" s="15"/>
      <c r="Q74" s="470"/>
      <c r="R74" s="15"/>
      <c r="S74" s="15"/>
      <c r="T74" s="15"/>
    </row>
    <row r="75" spans="2:20" x14ac:dyDescent="0.25">
      <c r="B75" s="460"/>
      <c r="C75" s="22" t="s">
        <v>31</v>
      </c>
      <c r="D75" s="18">
        <v>45265</v>
      </c>
      <c r="E75" s="471" t="s">
        <v>245</v>
      </c>
      <c r="F75" s="472" t="s">
        <v>245</v>
      </c>
      <c r="G75" s="477" t="s">
        <v>249</v>
      </c>
      <c r="H75" s="477" t="s">
        <v>249</v>
      </c>
      <c r="I75" s="477" t="s">
        <v>249</v>
      </c>
      <c r="J75" s="479"/>
      <c r="K75" s="478" t="s">
        <v>247</v>
      </c>
      <c r="L75" s="478" t="s">
        <v>247</v>
      </c>
      <c r="M75" s="478" t="s">
        <v>247</v>
      </c>
      <c r="N75" s="309"/>
      <c r="O75" s="464"/>
      <c r="P75" s="15"/>
      <c r="Q75" s="470"/>
      <c r="R75" s="15"/>
      <c r="S75" s="15"/>
      <c r="T75" s="15"/>
    </row>
    <row r="76" spans="2:20" x14ac:dyDescent="0.25">
      <c r="B76" s="460"/>
      <c r="C76" s="22" t="s">
        <v>33</v>
      </c>
      <c r="D76" s="18">
        <v>45266</v>
      </c>
      <c r="E76" s="480" t="s">
        <v>237</v>
      </c>
      <c r="F76" s="480" t="s">
        <v>237</v>
      </c>
      <c r="G76" s="477" t="s">
        <v>249</v>
      </c>
      <c r="H76" s="477" t="s">
        <v>249</v>
      </c>
      <c r="I76" s="477" t="s">
        <v>249</v>
      </c>
      <c r="J76" s="33"/>
      <c r="K76" s="478" t="s">
        <v>247</v>
      </c>
      <c r="L76" s="478" t="s">
        <v>247</v>
      </c>
      <c r="M76" s="478" t="s">
        <v>247</v>
      </c>
      <c r="N76" s="309"/>
      <c r="O76" s="464"/>
      <c r="P76" s="326"/>
      <c r="Q76" s="470"/>
      <c r="R76" s="15"/>
      <c r="S76" s="15"/>
      <c r="T76" s="15"/>
    </row>
    <row r="77" spans="2:20" x14ac:dyDescent="0.25">
      <c r="B77" s="460"/>
      <c r="C77" s="22" t="s">
        <v>35</v>
      </c>
      <c r="D77" s="18">
        <v>45267</v>
      </c>
      <c r="E77" s="480" t="s">
        <v>237</v>
      </c>
      <c r="F77" s="480" t="s">
        <v>237</v>
      </c>
      <c r="G77" s="477" t="s">
        <v>249</v>
      </c>
      <c r="H77" s="477" t="s">
        <v>249</v>
      </c>
      <c r="I77" s="477" t="s">
        <v>249</v>
      </c>
      <c r="J77" s="479"/>
      <c r="K77" s="479"/>
      <c r="L77" s="479"/>
      <c r="M77" s="479"/>
      <c r="N77" s="481"/>
      <c r="O77" s="464"/>
      <c r="P77" s="15"/>
      <c r="Q77" s="470"/>
      <c r="R77" s="15"/>
      <c r="S77" s="15"/>
      <c r="T77" s="15"/>
    </row>
    <row r="78" spans="2:20" x14ac:dyDescent="0.25">
      <c r="B78" s="460"/>
      <c r="C78" s="20" t="s">
        <v>37</v>
      </c>
      <c r="D78" s="21">
        <v>45268</v>
      </c>
      <c r="E78" s="102"/>
      <c r="F78" s="103"/>
      <c r="G78" s="103"/>
      <c r="H78" s="103"/>
      <c r="I78" s="103"/>
      <c r="J78" s="103"/>
      <c r="K78" s="103"/>
      <c r="L78" s="103"/>
      <c r="M78" s="103"/>
      <c r="N78" s="104"/>
      <c r="O78" s="464"/>
      <c r="P78" s="15"/>
      <c r="Q78" s="470"/>
      <c r="R78" s="15"/>
      <c r="S78" s="15"/>
      <c r="T78" s="15"/>
    </row>
    <row r="79" spans="2:20" x14ac:dyDescent="0.25">
      <c r="B79" s="460"/>
      <c r="C79" s="20" t="s">
        <v>39</v>
      </c>
      <c r="D79" s="21">
        <v>45269</v>
      </c>
      <c r="E79" s="74"/>
      <c r="F79" s="75"/>
      <c r="G79" s="75"/>
      <c r="H79" s="75"/>
      <c r="I79" s="75"/>
      <c r="J79" s="75"/>
      <c r="K79" s="75"/>
      <c r="L79" s="75"/>
      <c r="M79" s="75"/>
      <c r="N79" s="76"/>
      <c r="O79" s="464"/>
      <c r="P79" s="15"/>
      <c r="Q79" s="470"/>
      <c r="R79" s="15"/>
      <c r="S79" s="15"/>
      <c r="T79" s="15"/>
    </row>
    <row r="80" spans="2:20" ht="15.75" thickBot="1" x14ac:dyDescent="0.3">
      <c r="B80" s="460"/>
      <c r="C80" s="20" t="s">
        <v>40</v>
      </c>
      <c r="D80" s="21">
        <v>45270</v>
      </c>
      <c r="E80" s="482"/>
      <c r="F80" s="483"/>
      <c r="G80" s="483"/>
      <c r="H80" s="483"/>
      <c r="I80" s="483"/>
      <c r="J80" s="483"/>
      <c r="K80" s="483"/>
      <c r="L80" s="483"/>
      <c r="M80" s="483"/>
      <c r="N80" s="484"/>
      <c r="O80" s="464"/>
      <c r="P80" s="15"/>
      <c r="Q80" s="470"/>
      <c r="R80" s="15"/>
      <c r="S80" s="15"/>
      <c r="T80" s="15"/>
    </row>
    <row r="81" spans="2:20" x14ac:dyDescent="0.25">
      <c r="B81" s="460"/>
      <c r="C81" s="485" t="s">
        <v>250</v>
      </c>
      <c r="D81" s="486"/>
      <c r="E81" s="487"/>
      <c r="F81" s="487"/>
      <c r="G81" s="487"/>
      <c r="H81" s="487"/>
      <c r="I81" s="487"/>
      <c r="J81" s="487"/>
      <c r="K81" s="487"/>
      <c r="L81" s="487"/>
      <c r="M81" s="487"/>
      <c r="N81" s="488"/>
      <c r="O81" s="464"/>
      <c r="P81" s="15"/>
      <c r="Q81" s="470"/>
      <c r="R81" s="15"/>
      <c r="S81" s="15"/>
      <c r="T81" s="15"/>
    </row>
    <row r="82" spans="2:20" ht="15.75" thickBot="1" x14ac:dyDescent="0.3">
      <c r="B82" s="460"/>
      <c r="C82" s="489"/>
      <c r="D82" s="490"/>
      <c r="E82" s="487"/>
      <c r="F82" s="487"/>
      <c r="G82" s="487"/>
      <c r="H82" s="487"/>
      <c r="I82" s="487"/>
      <c r="J82" s="487"/>
      <c r="K82" s="487"/>
      <c r="L82" s="487"/>
      <c r="M82" s="487"/>
      <c r="N82" s="488"/>
      <c r="O82" s="464"/>
      <c r="P82" s="15"/>
      <c r="Q82" s="470"/>
      <c r="R82" s="15"/>
      <c r="S82" s="15"/>
      <c r="T82" s="15"/>
    </row>
    <row r="83" spans="2:20" x14ac:dyDescent="0.25">
      <c r="B83" s="460"/>
      <c r="C83" s="17" t="s">
        <v>29</v>
      </c>
      <c r="D83" s="18">
        <v>45271</v>
      </c>
      <c r="E83" s="491" t="s">
        <v>237</v>
      </c>
      <c r="F83" s="492" t="s">
        <v>237</v>
      </c>
      <c r="G83" s="493" t="s">
        <v>249</v>
      </c>
      <c r="H83" s="493" t="s">
        <v>249</v>
      </c>
      <c r="I83" s="493" t="s">
        <v>249</v>
      </c>
      <c r="J83" s="494"/>
      <c r="K83" s="495"/>
      <c r="L83" s="495"/>
      <c r="M83" s="495"/>
      <c r="N83" s="496"/>
      <c r="O83" s="464"/>
      <c r="P83" s="15"/>
      <c r="Q83" s="470"/>
      <c r="R83" s="15"/>
      <c r="S83" s="15"/>
      <c r="T83" s="15"/>
    </row>
    <row r="84" spans="2:20" x14ac:dyDescent="0.25">
      <c r="B84" s="460"/>
      <c r="C84" s="17" t="s">
        <v>31</v>
      </c>
      <c r="D84" s="18">
        <v>45272</v>
      </c>
      <c r="E84" s="497" t="s">
        <v>237</v>
      </c>
      <c r="F84" s="480" t="s">
        <v>237</v>
      </c>
      <c r="G84" s="477" t="s">
        <v>249</v>
      </c>
      <c r="H84" s="477" t="s">
        <v>249</v>
      </c>
      <c r="I84" s="477" t="s">
        <v>249</v>
      </c>
      <c r="J84" s="498"/>
      <c r="K84" s="499" t="s">
        <v>251</v>
      </c>
      <c r="L84" s="499" t="s">
        <v>251</v>
      </c>
      <c r="M84" s="33"/>
      <c r="N84" s="500"/>
      <c r="O84" s="464"/>
      <c r="P84" s="15"/>
      <c r="Q84" s="470"/>
      <c r="R84" s="15"/>
      <c r="S84" s="15"/>
      <c r="T84" s="15"/>
    </row>
    <row r="85" spans="2:20" x14ac:dyDescent="0.25">
      <c r="B85" s="460"/>
      <c r="C85" s="22" t="s">
        <v>33</v>
      </c>
      <c r="D85" s="18">
        <v>45273</v>
      </c>
      <c r="E85" s="497" t="s">
        <v>237</v>
      </c>
      <c r="F85" s="480" t="s">
        <v>237</v>
      </c>
      <c r="G85" s="501" t="s">
        <v>252</v>
      </c>
      <c r="H85" s="501" t="s">
        <v>252</v>
      </c>
      <c r="I85" s="501" t="s">
        <v>252</v>
      </c>
      <c r="J85" s="498"/>
      <c r="K85" s="499" t="s">
        <v>251</v>
      </c>
      <c r="L85" s="499" t="s">
        <v>251</v>
      </c>
      <c r="M85" s="33"/>
      <c r="N85" s="500"/>
      <c r="O85" s="464"/>
    </row>
    <row r="86" spans="2:20" x14ac:dyDescent="0.25">
      <c r="B86" s="460"/>
      <c r="C86" s="17" t="s">
        <v>35</v>
      </c>
      <c r="D86" s="18">
        <v>45274</v>
      </c>
      <c r="E86" s="497" t="s">
        <v>237</v>
      </c>
      <c r="F86" s="480" t="s">
        <v>237</v>
      </c>
      <c r="G86" s="501" t="s">
        <v>252</v>
      </c>
      <c r="H86" s="501" t="s">
        <v>252</v>
      </c>
      <c r="I86" s="33"/>
      <c r="J86" s="498"/>
      <c r="K86" s="499" t="s">
        <v>251</v>
      </c>
      <c r="L86" s="499" t="s">
        <v>251</v>
      </c>
      <c r="M86" s="33"/>
      <c r="N86" s="500"/>
      <c r="O86" s="464"/>
    </row>
    <row r="87" spans="2:20" x14ac:dyDescent="0.25">
      <c r="B87" s="460"/>
      <c r="C87" s="17" t="s">
        <v>37</v>
      </c>
      <c r="D87" s="18">
        <v>45275</v>
      </c>
      <c r="E87" s="497" t="s">
        <v>237</v>
      </c>
      <c r="F87" s="480" t="s">
        <v>237</v>
      </c>
      <c r="G87" s="501" t="s">
        <v>252</v>
      </c>
      <c r="H87" s="501" t="s">
        <v>252</v>
      </c>
      <c r="I87" s="33"/>
      <c r="J87" s="498"/>
      <c r="K87" s="499" t="s">
        <v>251</v>
      </c>
      <c r="L87" s="499" t="s">
        <v>251</v>
      </c>
      <c r="M87" s="33"/>
      <c r="N87" s="502"/>
      <c r="O87" s="464"/>
    </row>
    <row r="88" spans="2:20" x14ac:dyDescent="0.25">
      <c r="B88" s="460"/>
      <c r="C88" s="20" t="s">
        <v>39</v>
      </c>
      <c r="D88" s="21">
        <v>45276</v>
      </c>
      <c r="E88" s="102"/>
      <c r="F88" s="103"/>
      <c r="G88" s="103"/>
      <c r="H88" s="103"/>
      <c r="I88" s="103"/>
      <c r="J88" s="103"/>
      <c r="K88" s="103"/>
      <c r="L88" s="103"/>
      <c r="M88" s="103"/>
      <c r="N88" s="104"/>
      <c r="O88" s="464"/>
    </row>
    <row r="89" spans="2:20" x14ac:dyDescent="0.25">
      <c r="B89" s="460"/>
      <c r="C89" s="20" t="s">
        <v>40</v>
      </c>
      <c r="D89" s="21">
        <v>45277</v>
      </c>
      <c r="E89" s="102"/>
      <c r="F89" s="103"/>
      <c r="G89" s="103"/>
      <c r="H89" s="103"/>
      <c r="I89" s="103"/>
      <c r="J89" s="103"/>
      <c r="K89" s="103"/>
      <c r="L89" s="103"/>
      <c r="M89" s="103"/>
      <c r="N89" s="104"/>
      <c r="O89" s="464"/>
    </row>
    <row r="90" spans="2:20" x14ac:dyDescent="0.25">
      <c r="B90" s="460"/>
      <c r="C90" s="20" t="s">
        <v>29</v>
      </c>
      <c r="D90" s="21">
        <v>45278</v>
      </c>
      <c r="E90" s="503" t="s">
        <v>96</v>
      </c>
      <c r="F90" s="504"/>
      <c r="G90" s="504"/>
      <c r="H90" s="504"/>
      <c r="I90" s="504"/>
      <c r="J90" s="504"/>
      <c r="K90" s="504"/>
      <c r="L90" s="504"/>
      <c r="M90" s="504"/>
      <c r="N90" s="505"/>
      <c r="O90" s="464"/>
    </row>
    <row r="91" spans="2:20" x14ac:dyDescent="0.25">
      <c r="B91" s="460"/>
      <c r="C91" s="20" t="s">
        <v>31</v>
      </c>
      <c r="D91" s="21">
        <v>45300</v>
      </c>
      <c r="E91" s="503"/>
      <c r="F91" s="504"/>
      <c r="G91" s="504"/>
      <c r="H91" s="504"/>
      <c r="I91" s="504"/>
      <c r="J91" s="504"/>
      <c r="K91" s="504"/>
      <c r="L91" s="504"/>
      <c r="M91" s="504"/>
      <c r="N91" s="505"/>
      <c r="O91" s="464"/>
    </row>
    <row r="92" spans="2:20" x14ac:dyDescent="0.25">
      <c r="B92" s="460"/>
      <c r="C92" s="17" t="s">
        <v>33</v>
      </c>
      <c r="D92" s="18">
        <v>45301</v>
      </c>
      <c r="E92" s="506" t="s">
        <v>251</v>
      </c>
      <c r="F92" s="499" t="s">
        <v>251</v>
      </c>
      <c r="G92" s="477" t="s">
        <v>249</v>
      </c>
      <c r="H92" s="477" t="s">
        <v>249</v>
      </c>
      <c r="I92" s="477" t="s">
        <v>249</v>
      </c>
      <c r="J92" s="507"/>
      <c r="K92" s="507"/>
      <c r="L92" s="507"/>
      <c r="M92" s="507"/>
      <c r="N92" s="309"/>
      <c r="O92" s="464"/>
    </row>
    <row r="93" spans="2:20" x14ac:dyDescent="0.25">
      <c r="B93" s="460"/>
      <c r="C93" s="17" t="s">
        <v>35</v>
      </c>
      <c r="D93" s="18">
        <v>45302</v>
      </c>
      <c r="E93" s="506" t="s">
        <v>251</v>
      </c>
      <c r="F93" s="499" t="s">
        <v>251</v>
      </c>
      <c r="G93" s="477" t="s">
        <v>249</v>
      </c>
      <c r="H93" s="477" t="s">
        <v>249</v>
      </c>
      <c r="I93" s="477" t="s">
        <v>249</v>
      </c>
      <c r="J93" s="507"/>
      <c r="K93" s="507"/>
      <c r="L93" s="507"/>
      <c r="M93" s="33"/>
      <c r="N93" s="28"/>
      <c r="O93" s="464"/>
    </row>
    <row r="94" spans="2:20" x14ac:dyDescent="0.25">
      <c r="B94" s="460"/>
      <c r="C94" s="17" t="s">
        <v>37</v>
      </c>
      <c r="D94" s="18">
        <v>45303</v>
      </c>
      <c r="E94" s="506" t="s">
        <v>251</v>
      </c>
      <c r="F94" s="499" t="s">
        <v>251</v>
      </c>
      <c r="G94" s="477" t="s">
        <v>249</v>
      </c>
      <c r="H94" s="477" t="s">
        <v>249</v>
      </c>
      <c r="I94" s="477" t="s">
        <v>249</v>
      </c>
      <c r="J94" s="507"/>
      <c r="K94" s="507"/>
      <c r="L94" s="507"/>
      <c r="M94" s="33"/>
      <c r="N94" s="28"/>
      <c r="O94" s="464"/>
    </row>
    <row r="95" spans="2:20" x14ac:dyDescent="0.25">
      <c r="B95" s="460"/>
      <c r="C95" s="20" t="s">
        <v>39</v>
      </c>
      <c r="D95" s="21">
        <v>45304</v>
      </c>
      <c r="E95" s="102"/>
      <c r="F95" s="103"/>
      <c r="G95" s="103"/>
      <c r="H95" s="103"/>
      <c r="I95" s="103"/>
      <c r="J95" s="103"/>
      <c r="K95" s="103"/>
      <c r="L95" s="103"/>
      <c r="M95" s="103"/>
      <c r="N95" s="104"/>
      <c r="O95" s="464"/>
    </row>
    <row r="96" spans="2:20" ht="15.75" thickBot="1" x14ac:dyDescent="0.3">
      <c r="B96" s="460"/>
      <c r="C96" s="20" t="s">
        <v>40</v>
      </c>
      <c r="D96" s="21">
        <v>45305</v>
      </c>
      <c r="E96" s="508"/>
      <c r="F96" s="509"/>
      <c r="G96" s="509"/>
      <c r="H96" s="509"/>
      <c r="I96" s="509"/>
      <c r="J96" s="509"/>
      <c r="K96" s="509"/>
      <c r="L96" s="509"/>
      <c r="M96" s="509"/>
      <c r="N96" s="510"/>
      <c r="O96" s="464"/>
    </row>
    <row r="97" spans="2:15" x14ac:dyDescent="0.25">
      <c r="B97" s="460"/>
      <c r="C97" s="17" t="s">
        <v>29</v>
      </c>
      <c r="D97" s="18">
        <v>45306</v>
      </c>
      <c r="E97" s="342" t="s">
        <v>69</v>
      </c>
      <c r="F97" s="343"/>
      <c r="G97" s="343"/>
      <c r="H97" s="343"/>
      <c r="I97" s="343"/>
      <c r="J97" s="343"/>
      <c r="K97" s="343"/>
      <c r="L97" s="343"/>
      <c r="M97" s="343"/>
      <c r="N97" s="344"/>
      <c r="O97" s="464"/>
    </row>
    <row r="98" spans="2:15" x14ac:dyDescent="0.25">
      <c r="B98" s="460"/>
      <c r="C98" s="17" t="s">
        <v>31</v>
      </c>
      <c r="D98" s="18">
        <v>45307</v>
      </c>
      <c r="E98" s="342"/>
      <c r="F98" s="343"/>
      <c r="G98" s="343"/>
      <c r="H98" s="343"/>
      <c r="I98" s="343"/>
      <c r="J98" s="343"/>
      <c r="K98" s="343"/>
      <c r="L98" s="343"/>
      <c r="M98" s="343"/>
      <c r="N98" s="344"/>
      <c r="O98" s="464"/>
    </row>
    <row r="99" spans="2:15" x14ac:dyDescent="0.25">
      <c r="B99" s="460"/>
      <c r="C99" s="17" t="s">
        <v>33</v>
      </c>
      <c r="D99" s="18">
        <v>45308</v>
      </c>
      <c r="E99" s="342"/>
      <c r="F99" s="343"/>
      <c r="G99" s="343"/>
      <c r="H99" s="343"/>
      <c r="I99" s="343"/>
      <c r="J99" s="343"/>
      <c r="K99" s="343"/>
      <c r="L99" s="343"/>
      <c r="M99" s="343"/>
      <c r="N99" s="344"/>
      <c r="O99" s="464"/>
    </row>
    <row r="100" spans="2:15" x14ac:dyDescent="0.25">
      <c r="B100" s="460"/>
      <c r="C100" s="17" t="s">
        <v>35</v>
      </c>
      <c r="D100" s="18">
        <v>45309</v>
      </c>
      <c r="E100" s="342"/>
      <c r="F100" s="343"/>
      <c r="G100" s="343"/>
      <c r="H100" s="343"/>
      <c r="I100" s="343"/>
      <c r="J100" s="343"/>
      <c r="K100" s="343"/>
      <c r="L100" s="343"/>
      <c r="M100" s="343"/>
      <c r="N100" s="344"/>
      <c r="O100" s="464"/>
    </row>
    <row r="101" spans="2:15" ht="15.75" thickBot="1" x14ac:dyDescent="0.3">
      <c r="B101" s="460"/>
      <c r="C101" s="217" t="s">
        <v>37</v>
      </c>
      <c r="D101" s="218">
        <v>45310</v>
      </c>
      <c r="E101" s="511"/>
      <c r="F101" s="512"/>
      <c r="G101" s="512"/>
      <c r="H101" s="512"/>
      <c r="I101" s="512"/>
      <c r="J101" s="512"/>
      <c r="K101" s="512"/>
      <c r="L101" s="512"/>
      <c r="M101" s="512"/>
      <c r="N101" s="513"/>
      <c r="O101" s="464"/>
    </row>
    <row r="102" spans="2:15" x14ac:dyDescent="0.25">
      <c r="B102" s="460"/>
      <c r="C102" s="77" t="s">
        <v>47</v>
      </c>
      <c r="D102" s="78"/>
      <c r="E102" s="79"/>
      <c r="F102" s="79"/>
      <c r="G102" s="79"/>
      <c r="H102" s="79"/>
      <c r="I102" s="79"/>
      <c r="J102" s="79"/>
      <c r="K102" s="79"/>
      <c r="L102" s="79"/>
      <c r="M102" s="79"/>
      <c r="N102" s="80"/>
      <c r="O102" s="460"/>
    </row>
    <row r="103" spans="2:15" ht="15.75" thickBot="1" x14ac:dyDescent="0.3">
      <c r="B103" s="514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3"/>
      <c r="O103" s="514"/>
    </row>
  </sheetData>
  <mergeCells count="48">
    <mergeCell ref="E95:N95"/>
    <mergeCell ref="E96:N96"/>
    <mergeCell ref="E97:N101"/>
    <mergeCell ref="C102:N103"/>
    <mergeCell ref="E79:N79"/>
    <mergeCell ref="E80:N80"/>
    <mergeCell ref="C81:N82"/>
    <mergeCell ref="E88:N88"/>
    <mergeCell ref="E89:N89"/>
    <mergeCell ref="E90:N91"/>
    <mergeCell ref="E65:N65"/>
    <mergeCell ref="E66:N66"/>
    <mergeCell ref="E67:N71"/>
    <mergeCell ref="E72:N72"/>
    <mergeCell ref="E73:N73"/>
    <mergeCell ref="E78:N78"/>
    <mergeCell ref="E45:N45"/>
    <mergeCell ref="E51:N51"/>
    <mergeCell ref="E52:N52"/>
    <mergeCell ref="E53:N57"/>
    <mergeCell ref="E58:N58"/>
    <mergeCell ref="E59:N59"/>
    <mergeCell ref="E30:N30"/>
    <mergeCell ref="E31:N31"/>
    <mergeCell ref="E37:N37"/>
    <mergeCell ref="E38:N38"/>
    <mergeCell ref="E39:N43"/>
    <mergeCell ref="E44:N44"/>
    <mergeCell ref="B9:O9"/>
    <mergeCell ref="B10:B103"/>
    <mergeCell ref="C10:D10"/>
    <mergeCell ref="O10:O103"/>
    <mergeCell ref="E11:N15"/>
    <mergeCell ref="E16:N16"/>
    <mergeCell ref="E17:N17"/>
    <mergeCell ref="E23:N23"/>
    <mergeCell ref="E24:N24"/>
    <mergeCell ref="E25:N29"/>
    <mergeCell ref="B2:O2"/>
    <mergeCell ref="B3:O3"/>
    <mergeCell ref="B4:O4"/>
    <mergeCell ref="B5:O5"/>
    <mergeCell ref="C6:D6"/>
    <mergeCell ref="E6:H6"/>
    <mergeCell ref="I6:J6"/>
    <mergeCell ref="K6:M6"/>
    <mergeCell ref="N6:N7"/>
    <mergeCell ref="O6:O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D0FD-A4D1-478A-9A0C-19416C580FD3}">
  <sheetPr>
    <tabColor rgb="FF00B050"/>
  </sheetPr>
  <dimension ref="A1:U888"/>
  <sheetViews>
    <sheetView workbookViewId="0">
      <selection sqref="A1:U1048576"/>
    </sheetView>
  </sheetViews>
  <sheetFormatPr defaultRowHeight="15" x14ac:dyDescent="0.25"/>
  <cols>
    <col min="1" max="1" width="9.140625" style="2"/>
    <col min="2" max="12" width="18.85546875" style="33" customWidth="1"/>
    <col min="13" max="15" width="18.85546875" style="45" customWidth="1"/>
    <col min="16" max="16" width="8.85546875" style="2"/>
    <col min="17" max="17" width="19.85546875" style="2" customWidth="1"/>
    <col min="18" max="21" width="9.140625" style="2"/>
  </cols>
  <sheetData>
    <row r="1" spans="2:19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9" ht="23.25" x14ac:dyDescent="0.25">
      <c r="B2" s="105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2:19" ht="20.25" x14ac:dyDescent="0.25"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</row>
    <row r="4" spans="2:19" ht="19.5" thickBot="1" x14ac:dyDescent="0.3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2:19" ht="39.75" customHeight="1" thickBot="1" x14ac:dyDescent="0.3">
      <c r="B5" s="114" t="s">
        <v>253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</row>
    <row r="6" spans="2:19" ht="30" customHeight="1" x14ac:dyDescent="0.25">
      <c r="B6" s="432" t="s">
        <v>113</v>
      </c>
      <c r="C6" s="434" t="s">
        <v>205</v>
      </c>
      <c r="D6" s="434"/>
      <c r="E6" s="435" t="s">
        <v>206</v>
      </c>
      <c r="F6" s="435"/>
      <c r="G6" s="435"/>
      <c r="H6" s="435"/>
      <c r="I6" s="436" t="s">
        <v>207</v>
      </c>
      <c r="J6" s="436"/>
      <c r="K6" s="385" t="s">
        <v>208</v>
      </c>
      <c r="L6" s="385"/>
      <c r="M6" s="385"/>
      <c r="N6" s="437" t="s">
        <v>209</v>
      </c>
      <c r="O6" s="438" t="s">
        <v>210</v>
      </c>
    </row>
    <row r="7" spans="2:19" ht="36" x14ac:dyDescent="0.25">
      <c r="B7" s="439" t="s">
        <v>4</v>
      </c>
      <c r="C7" s="515" t="s">
        <v>211</v>
      </c>
      <c r="D7" s="441" t="s">
        <v>212</v>
      </c>
      <c r="E7" s="442" t="s">
        <v>213</v>
      </c>
      <c r="F7" s="443" t="s">
        <v>214</v>
      </c>
      <c r="G7" s="202" t="s">
        <v>215</v>
      </c>
      <c r="H7" s="444" t="s">
        <v>216</v>
      </c>
      <c r="I7" s="445" t="s">
        <v>217</v>
      </c>
      <c r="J7" s="446" t="s">
        <v>218</v>
      </c>
      <c r="K7" s="447" t="s">
        <v>219</v>
      </c>
      <c r="L7" s="203" t="s">
        <v>220</v>
      </c>
      <c r="M7" s="448" t="s">
        <v>221</v>
      </c>
      <c r="N7" s="449"/>
      <c r="O7" s="450"/>
    </row>
    <row r="8" spans="2:19" ht="36.75" thickBot="1" x14ac:dyDescent="0.3">
      <c r="B8" s="451" t="s">
        <v>12</v>
      </c>
      <c r="C8" s="516" t="s">
        <v>254</v>
      </c>
      <c r="D8" s="517"/>
      <c r="E8" s="227" t="s">
        <v>224</v>
      </c>
      <c r="F8" s="6" t="s">
        <v>225</v>
      </c>
      <c r="G8" s="227" t="s">
        <v>226</v>
      </c>
      <c r="H8" s="6" t="s">
        <v>227</v>
      </c>
      <c r="I8" s="6" t="s">
        <v>185</v>
      </c>
      <c r="J8" s="48" t="s">
        <v>255</v>
      </c>
      <c r="K8" s="48" t="s">
        <v>256</v>
      </c>
      <c r="L8" s="48" t="s">
        <v>231</v>
      </c>
      <c r="M8" s="19" t="s">
        <v>257</v>
      </c>
      <c r="N8" s="48" t="s">
        <v>258</v>
      </c>
      <c r="O8" s="518"/>
    </row>
    <row r="9" spans="2:19" ht="18.75" thickBot="1" x14ac:dyDescent="0.3">
      <c r="B9" s="519" t="s">
        <v>259</v>
      </c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1"/>
    </row>
    <row r="10" spans="2:19" ht="15.75" thickBot="1" x14ac:dyDescent="0.3">
      <c r="B10" s="522"/>
      <c r="C10" s="320" t="s">
        <v>19</v>
      </c>
      <c r="D10" s="321"/>
      <c r="E10" s="49" t="s">
        <v>20</v>
      </c>
      <c r="F10" s="9" t="s">
        <v>21</v>
      </c>
      <c r="G10" s="9" t="s">
        <v>22</v>
      </c>
      <c r="H10" s="9" t="s">
        <v>23</v>
      </c>
      <c r="I10" s="9" t="s">
        <v>24</v>
      </c>
      <c r="J10" s="9" t="s">
        <v>25</v>
      </c>
      <c r="K10" s="9" t="s">
        <v>26</v>
      </c>
      <c r="L10" s="10" t="s">
        <v>27</v>
      </c>
      <c r="M10" s="11" t="s">
        <v>28</v>
      </c>
      <c r="N10" s="11" t="s">
        <v>127</v>
      </c>
      <c r="O10" s="456"/>
      <c r="P10" s="15"/>
      <c r="Q10" s="459" t="s">
        <v>235</v>
      </c>
      <c r="R10" s="459">
        <f>COUNTIF(D10:N103, "Diagn. per Imm.")</f>
        <v>28</v>
      </c>
      <c r="S10" s="459">
        <v>28</v>
      </c>
    </row>
    <row r="11" spans="2:19" x14ac:dyDescent="0.25">
      <c r="B11" s="523"/>
      <c r="C11" s="12" t="s">
        <v>29</v>
      </c>
      <c r="D11" s="13">
        <v>45201</v>
      </c>
      <c r="E11" s="461" t="s">
        <v>69</v>
      </c>
      <c r="F11" s="462"/>
      <c r="G11" s="462"/>
      <c r="H11" s="462"/>
      <c r="I11" s="462"/>
      <c r="J11" s="462"/>
      <c r="K11" s="462"/>
      <c r="L11" s="462"/>
      <c r="M11" s="462"/>
      <c r="N11" s="463"/>
      <c r="O11" s="464"/>
      <c r="P11" s="15"/>
      <c r="Q11" s="459" t="s">
        <v>236</v>
      </c>
      <c r="R11" s="459">
        <f>COUNTIF(D10:N103, "Radioterapia")</f>
        <v>14</v>
      </c>
      <c r="S11" s="459">
        <v>14</v>
      </c>
    </row>
    <row r="12" spans="2:19" x14ac:dyDescent="0.25">
      <c r="B12" s="523"/>
      <c r="C12" s="17" t="s">
        <v>31</v>
      </c>
      <c r="D12" s="18">
        <v>45202</v>
      </c>
      <c r="E12" s="303"/>
      <c r="F12" s="304"/>
      <c r="G12" s="304"/>
      <c r="H12" s="304"/>
      <c r="I12" s="304"/>
      <c r="J12" s="304"/>
      <c r="K12" s="304"/>
      <c r="L12" s="304"/>
      <c r="M12" s="304"/>
      <c r="N12" s="305"/>
      <c r="O12" s="464"/>
      <c r="P12" s="15"/>
      <c r="Q12" s="459" t="s">
        <v>237</v>
      </c>
      <c r="R12" s="459">
        <f>COUNTIF(D10:N103, "Mal. App. Locomotore")</f>
        <v>14</v>
      </c>
      <c r="S12" s="459">
        <v>14</v>
      </c>
    </row>
    <row r="13" spans="2:19" x14ac:dyDescent="0.25">
      <c r="B13" s="523"/>
      <c r="C13" s="17" t="s">
        <v>33</v>
      </c>
      <c r="D13" s="18">
        <v>45203</v>
      </c>
      <c r="E13" s="303"/>
      <c r="F13" s="304"/>
      <c r="G13" s="304"/>
      <c r="H13" s="304"/>
      <c r="I13" s="304"/>
      <c r="J13" s="304"/>
      <c r="K13" s="304"/>
      <c r="L13" s="304"/>
      <c r="M13" s="304"/>
      <c r="N13" s="305"/>
      <c r="O13" s="464"/>
      <c r="P13" s="15"/>
      <c r="Q13" s="459" t="s">
        <v>238</v>
      </c>
      <c r="R13" s="459">
        <f>COUNTIF(D10:N103, "Fisiatria")</f>
        <v>14</v>
      </c>
      <c r="S13" s="459">
        <v>14</v>
      </c>
    </row>
    <row r="14" spans="2:19" x14ac:dyDescent="0.25">
      <c r="B14" s="523"/>
      <c r="C14" s="17" t="s">
        <v>35</v>
      </c>
      <c r="D14" s="18">
        <v>45204</v>
      </c>
      <c r="E14" s="303"/>
      <c r="F14" s="304"/>
      <c r="G14" s="304"/>
      <c r="H14" s="304"/>
      <c r="I14" s="304"/>
      <c r="J14" s="304"/>
      <c r="K14" s="304"/>
      <c r="L14" s="304"/>
      <c r="M14" s="304"/>
      <c r="N14" s="305"/>
      <c r="O14" s="464"/>
      <c r="P14" s="15"/>
      <c r="Q14" s="459" t="s">
        <v>239</v>
      </c>
      <c r="R14" s="459">
        <f>COUNTIF(D10:N103, "Chir. Maxillo-Facc.")</f>
        <v>7</v>
      </c>
      <c r="S14" s="459">
        <v>7</v>
      </c>
    </row>
    <row r="15" spans="2:19" x14ac:dyDescent="0.25">
      <c r="B15" s="523"/>
      <c r="C15" s="17" t="s">
        <v>37</v>
      </c>
      <c r="D15" s="18">
        <v>45205</v>
      </c>
      <c r="E15" s="303"/>
      <c r="F15" s="304"/>
      <c r="G15" s="304"/>
      <c r="H15" s="304"/>
      <c r="I15" s="304"/>
      <c r="J15" s="304"/>
      <c r="K15" s="304"/>
      <c r="L15" s="304"/>
      <c r="M15" s="304"/>
      <c r="N15" s="305"/>
      <c r="O15" s="464"/>
      <c r="P15" s="15"/>
      <c r="Q15" s="459" t="s">
        <v>240</v>
      </c>
      <c r="R15" s="459">
        <f>COUNTIF(D10:N103, "chir. Plastica")</f>
        <v>7</v>
      </c>
      <c r="S15" s="459">
        <v>7</v>
      </c>
    </row>
    <row r="16" spans="2:19" x14ac:dyDescent="0.25">
      <c r="B16" s="523"/>
      <c r="C16" s="20" t="s">
        <v>39</v>
      </c>
      <c r="D16" s="21">
        <v>45206</v>
      </c>
      <c r="E16" s="102"/>
      <c r="F16" s="103"/>
      <c r="G16" s="103"/>
      <c r="H16" s="103"/>
      <c r="I16" s="103"/>
      <c r="J16" s="103"/>
      <c r="K16" s="103"/>
      <c r="L16" s="103"/>
      <c r="M16" s="103"/>
      <c r="N16" s="104"/>
      <c r="O16" s="464"/>
      <c r="P16" s="15"/>
      <c r="Q16" s="459" t="s">
        <v>241</v>
      </c>
      <c r="R16" s="459">
        <f>COUNTIF(D10:N103, "Farmacologia")</f>
        <v>14</v>
      </c>
      <c r="S16" s="459">
        <v>14</v>
      </c>
    </row>
    <row r="17" spans="2:19" x14ac:dyDescent="0.25">
      <c r="B17" s="523"/>
      <c r="C17" s="20" t="s">
        <v>40</v>
      </c>
      <c r="D17" s="21">
        <v>45207</v>
      </c>
      <c r="E17" s="102"/>
      <c r="F17" s="103"/>
      <c r="G17" s="103"/>
      <c r="H17" s="103"/>
      <c r="I17" s="103"/>
      <c r="J17" s="103"/>
      <c r="K17" s="103"/>
      <c r="L17" s="103"/>
      <c r="M17" s="103"/>
      <c r="N17" s="104"/>
      <c r="O17" s="464"/>
      <c r="P17" s="15"/>
      <c r="Q17" s="465" t="s">
        <v>242</v>
      </c>
      <c r="R17" s="459">
        <f>COUNTIF(D10:N103, "Med. Interna")</f>
        <v>14</v>
      </c>
      <c r="S17" s="459">
        <v>14</v>
      </c>
    </row>
    <row r="18" spans="2:19" x14ac:dyDescent="0.25">
      <c r="B18" s="523"/>
      <c r="C18" s="17" t="s">
        <v>29</v>
      </c>
      <c r="D18" s="18">
        <v>45208</v>
      </c>
      <c r="E18" s="497" t="s">
        <v>237</v>
      </c>
      <c r="F18" s="480" t="s">
        <v>237</v>
      </c>
      <c r="G18" s="480" t="s">
        <v>237</v>
      </c>
      <c r="H18" s="468" t="s">
        <v>236</v>
      </c>
      <c r="I18" s="468" t="s">
        <v>236</v>
      </c>
      <c r="J18" s="310"/>
      <c r="K18" s="499" t="s">
        <v>251</v>
      </c>
      <c r="L18" s="499" t="s">
        <v>251</v>
      </c>
      <c r="M18" s="499" t="s">
        <v>251</v>
      </c>
      <c r="N18" s="309"/>
      <c r="O18" s="464"/>
      <c r="P18" s="15"/>
      <c r="Q18" s="465" t="s">
        <v>245</v>
      </c>
      <c r="R18" s="459">
        <f>COUNTIF(D10:N103, "Igiene")</f>
        <v>49</v>
      </c>
      <c r="S18" s="459">
        <v>49</v>
      </c>
    </row>
    <row r="19" spans="2:19" x14ac:dyDescent="0.25">
      <c r="B19" s="523"/>
      <c r="C19" s="17" t="s">
        <v>31</v>
      </c>
      <c r="D19" s="18">
        <v>45209</v>
      </c>
      <c r="E19" s="497" t="s">
        <v>237</v>
      </c>
      <c r="F19" s="480" t="s">
        <v>237</v>
      </c>
      <c r="G19" s="480" t="s">
        <v>237</v>
      </c>
      <c r="H19" s="468" t="s">
        <v>236</v>
      </c>
      <c r="I19" s="468" t="s">
        <v>236</v>
      </c>
      <c r="J19" s="310"/>
      <c r="K19" s="499" t="s">
        <v>251</v>
      </c>
      <c r="L19" s="499" t="s">
        <v>251</v>
      </c>
      <c r="M19" s="499" t="s">
        <v>251</v>
      </c>
      <c r="N19" s="309"/>
      <c r="O19" s="464"/>
      <c r="P19" s="15"/>
      <c r="Q19" s="465" t="s">
        <v>246</v>
      </c>
      <c r="R19" s="459">
        <f>COUNTIF(D10:N103, "Med. Del Lavoro")</f>
        <v>14</v>
      </c>
      <c r="S19" s="459">
        <v>14</v>
      </c>
    </row>
    <row r="20" spans="2:19" x14ac:dyDescent="0.25">
      <c r="B20" s="523"/>
      <c r="C20" s="17" t="s">
        <v>33</v>
      </c>
      <c r="D20" s="18">
        <v>45210</v>
      </c>
      <c r="E20" s="497" t="s">
        <v>237</v>
      </c>
      <c r="F20" s="480" t="s">
        <v>237</v>
      </c>
      <c r="G20" s="480" t="s">
        <v>237</v>
      </c>
      <c r="H20" s="468" t="s">
        <v>236</v>
      </c>
      <c r="I20" s="468" t="s">
        <v>236</v>
      </c>
      <c r="J20" s="310"/>
      <c r="K20" s="499" t="s">
        <v>251</v>
      </c>
      <c r="L20" s="499" t="s">
        <v>251</v>
      </c>
      <c r="M20" s="499" t="s">
        <v>251</v>
      </c>
      <c r="N20" s="309"/>
      <c r="O20" s="464"/>
      <c r="P20" s="15"/>
      <c r="Q20" s="465" t="s">
        <v>247</v>
      </c>
      <c r="R20" s="459">
        <f>COUNTIF(D10:N103, "Med. Legale")</f>
        <v>21</v>
      </c>
      <c r="S20" s="459">
        <v>21</v>
      </c>
    </row>
    <row r="21" spans="2:19" x14ac:dyDescent="0.25">
      <c r="B21" s="523"/>
      <c r="C21" s="17" t="s">
        <v>35</v>
      </c>
      <c r="D21" s="18">
        <v>45211</v>
      </c>
      <c r="E21" s="497" t="s">
        <v>237</v>
      </c>
      <c r="F21" s="480" t="s">
        <v>237</v>
      </c>
      <c r="G21" s="468" t="s">
        <v>236</v>
      </c>
      <c r="H21" s="468" t="s">
        <v>236</v>
      </c>
      <c r="I21" s="468" t="s">
        <v>236</v>
      </c>
      <c r="J21" s="310"/>
      <c r="K21" s="499" t="s">
        <v>251</v>
      </c>
      <c r="L21" s="499" t="s">
        <v>251</v>
      </c>
      <c r="M21" s="499" t="s">
        <v>251</v>
      </c>
      <c r="N21" s="309"/>
      <c r="O21" s="464"/>
      <c r="P21" s="15"/>
      <c r="Q21" s="465" t="s">
        <v>248</v>
      </c>
      <c r="R21" s="459">
        <f>COUNTIF(D18:N103, "Anatomia Patol.")</f>
        <v>35</v>
      </c>
      <c r="S21" s="459">
        <v>35</v>
      </c>
    </row>
    <row r="22" spans="2:19" x14ac:dyDescent="0.25">
      <c r="B22" s="523"/>
      <c r="C22" s="17" t="s">
        <v>37</v>
      </c>
      <c r="D22" s="18">
        <v>45212</v>
      </c>
      <c r="E22" s="497" t="s">
        <v>237</v>
      </c>
      <c r="F22" s="480" t="s">
        <v>237</v>
      </c>
      <c r="G22" s="480" t="s">
        <v>237</v>
      </c>
      <c r="H22" s="468" t="s">
        <v>236</v>
      </c>
      <c r="I22" s="468" t="s">
        <v>236</v>
      </c>
      <c r="J22" s="310"/>
      <c r="K22" s="499" t="s">
        <v>251</v>
      </c>
      <c r="L22" s="499" t="s">
        <v>251</v>
      </c>
      <c r="M22" s="33"/>
      <c r="N22" s="309"/>
      <c r="O22" s="464"/>
      <c r="P22" s="15"/>
      <c r="Q22" s="15"/>
      <c r="R22" s="15"/>
      <c r="S22" s="15"/>
    </row>
    <row r="23" spans="2:19" x14ac:dyDescent="0.25">
      <c r="B23" s="523"/>
      <c r="C23" s="20" t="s">
        <v>39</v>
      </c>
      <c r="D23" s="21">
        <v>45213</v>
      </c>
      <c r="E23" s="102"/>
      <c r="F23" s="103"/>
      <c r="G23" s="103"/>
      <c r="H23" s="103"/>
      <c r="I23" s="103"/>
      <c r="J23" s="103"/>
      <c r="K23" s="103"/>
      <c r="L23" s="103"/>
      <c r="M23" s="103"/>
      <c r="N23" s="104"/>
      <c r="O23" s="464"/>
      <c r="P23" s="15"/>
      <c r="Q23" s="15"/>
      <c r="R23" s="15"/>
      <c r="S23" s="15"/>
    </row>
    <row r="24" spans="2:19" x14ac:dyDescent="0.25">
      <c r="B24" s="523"/>
      <c r="C24" s="20" t="s">
        <v>40</v>
      </c>
      <c r="D24" s="21">
        <v>45214</v>
      </c>
      <c r="E24" s="102"/>
      <c r="F24" s="103"/>
      <c r="G24" s="103"/>
      <c r="H24" s="103"/>
      <c r="I24" s="103"/>
      <c r="J24" s="103"/>
      <c r="K24" s="103"/>
      <c r="L24" s="103"/>
      <c r="M24" s="103"/>
      <c r="N24" s="104"/>
      <c r="O24" s="464"/>
      <c r="P24" s="15"/>
      <c r="Q24" s="15"/>
      <c r="R24" s="15"/>
      <c r="S24" s="15"/>
    </row>
    <row r="25" spans="2:19" x14ac:dyDescent="0.25">
      <c r="B25" s="523"/>
      <c r="C25" s="22" t="s">
        <v>29</v>
      </c>
      <c r="D25" s="18">
        <v>45215</v>
      </c>
      <c r="E25" s="303" t="s">
        <v>69</v>
      </c>
      <c r="F25" s="304"/>
      <c r="G25" s="304"/>
      <c r="H25" s="304"/>
      <c r="I25" s="304"/>
      <c r="J25" s="304"/>
      <c r="K25" s="304"/>
      <c r="L25" s="304"/>
      <c r="M25" s="304"/>
      <c r="N25" s="305"/>
      <c r="O25" s="464"/>
      <c r="P25" s="15"/>
      <c r="Q25" s="15"/>
      <c r="R25" s="15"/>
      <c r="S25" s="15"/>
    </row>
    <row r="26" spans="2:19" x14ac:dyDescent="0.25">
      <c r="B26" s="523"/>
      <c r="C26" s="17" t="s">
        <v>31</v>
      </c>
      <c r="D26" s="18">
        <v>45216</v>
      </c>
      <c r="E26" s="303"/>
      <c r="F26" s="304"/>
      <c r="G26" s="304"/>
      <c r="H26" s="304"/>
      <c r="I26" s="304"/>
      <c r="J26" s="304"/>
      <c r="K26" s="304"/>
      <c r="L26" s="304"/>
      <c r="M26" s="304"/>
      <c r="N26" s="305"/>
      <c r="O26" s="464"/>
      <c r="P26" s="15"/>
      <c r="Q26" s="15"/>
      <c r="R26" s="15"/>
      <c r="S26" s="15"/>
    </row>
    <row r="27" spans="2:19" x14ac:dyDescent="0.25">
      <c r="B27" s="523"/>
      <c r="C27" s="17" t="s">
        <v>33</v>
      </c>
      <c r="D27" s="18">
        <v>45217</v>
      </c>
      <c r="E27" s="303"/>
      <c r="F27" s="304"/>
      <c r="G27" s="304"/>
      <c r="H27" s="304"/>
      <c r="I27" s="304"/>
      <c r="J27" s="304"/>
      <c r="K27" s="304"/>
      <c r="L27" s="304"/>
      <c r="M27" s="304"/>
      <c r="N27" s="305"/>
      <c r="O27" s="464"/>
      <c r="P27" s="15"/>
      <c r="Q27" s="15"/>
      <c r="R27" s="15"/>
      <c r="S27" s="15"/>
    </row>
    <row r="28" spans="2:19" x14ac:dyDescent="0.25">
      <c r="B28" s="523"/>
      <c r="C28" s="17" t="s">
        <v>35</v>
      </c>
      <c r="D28" s="18">
        <v>45218</v>
      </c>
      <c r="E28" s="303"/>
      <c r="F28" s="304"/>
      <c r="G28" s="304"/>
      <c r="H28" s="304"/>
      <c r="I28" s="304"/>
      <c r="J28" s="304"/>
      <c r="K28" s="304"/>
      <c r="L28" s="304"/>
      <c r="M28" s="304"/>
      <c r="N28" s="305"/>
      <c r="O28" s="464"/>
      <c r="P28" s="15"/>
      <c r="Q28" s="15"/>
      <c r="R28" s="15"/>
      <c r="S28" s="15"/>
    </row>
    <row r="29" spans="2:19" x14ac:dyDescent="0.25">
      <c r="B29" s="523"/>
      <c r="C29" s="17" t="s">
        <v>37</v>
      </c>
      <c r="D29" s="18">
        <v>45219</v>
      </c>
      <c r="E29" s="303"/>
      <c r="F29" s="304"/>
      <c r="G29" s="304"/>
      <c r="H29" s="304"/>
      <c r="I29" s="304"/>
      <c r="J29" s="304"/>
      <c r="K29" s="304"/>
      <c r="L29" s="304"/>
      <c r="M29" s="304"/>
      <c r="N29" s="305"/>
      <c r="O29" s="464"/>
      <c r="P29" s="15"/>
      <c r="Q29" s="15"/>
      <c r="R29" s="15"/>
      <c r="S29" s="15"/>
    </row>
    <row r="30" spans="2:19" x14ac:dyDescent="0.25">
      <c r="B30" s="523"/>
      <c r="C30" s="20" t="s">
        <v>39</v>
      </c>
      <c r="D30" s="21">
        <v>45220</v>
      </c>
      <c r="E30" s="102"/>
      <c r="F30" s="103"/>
      <c r="G30" s="103"/>
      <c r="H30" s="103"/>
      <c r="I30" s="103"/>
      <c r="J30" s="103"/>
      <c r="K30" s="103"/>
      <c r="L30" s="103"/>
      <c r="M30" s="103"/>
      <c r="N30" s="104"/>
      <c r="O30" s="464"/>
      <c r="P30" s="15"/>
      <c r="Q30" s="15"/>
      <c r="R30" s="15"/>
      <c r="S30" s="15"/>
    </row>
    <row r="31" spans="2:19" x14ac:dyDescent="0.25">
      <c r="B31" s="523"/>
      <c r="C31" s="20" t="s">
        <v>40</v>
      </c>
      <c r="D31" s="21">
        <v>45221</v>
      </c>
      <c r="E31" s="102"/>
      <c r="F31" s="103"/>
      <c r="G31" s="103"/>
      <c r="H31" s="103"/>
      <c r="I31" s="103"/>
      <c r="J31" s="103"/>
      <c r="K31" s="103"/>
      <c r="L31" s="103"/>
      <c r="M31" s="103"/>
      <c r="N31" s="104"/>
      <c r="O31" s="464"/>
      <c r="P31" s="15"/>
      <c r="Q31" s="15"/>
      <c r="R31" s="15"/>
      <c r="S31" s="15"/>
    </row>
    <row r="32" spans="2:19" x14ac:dyDescent="0.25">
      <c r="B32" s="523"/>
      <c r="C32" s="17" t="s">
        <v>29</v>
      </c>
      <c r="D32" s="18">
        <v>45222</v>
      </c>
      <c r="E32" s="471" t="s">
        <v>245</v>
      </c>
      <c r="F32" s="472" t="s">
        <v>245</v>
      </c>
      <c r="G32" s="472" t="s">
        <v>245</v>
      </c>
      <c r="H32" s="468" t="s">
        <v>236</v>
      </c>
      <c r="I32" s="468" t="s">
        <v>236</v>
      </c>
      <c r="J32" s="468" t="s">
        <v>236</v>
      </c>
      <c r="K32" s="310"/>
      <c r="L32" s="478" t="s">
        <v>247</v>
      </c>
      <c r="M32" s="478" t="s">
        <v>247</v>
      </c>
      <c r="N32" s="299"/>
      <c r="O32" s="464"/>
      <c r="P32" s="15"/>
      <c r="Q32" s="15"/>
      <c r="R32" s="15"/>
      <c r="S32" s="15"/>
    </row>
    <row r="33" spans="2:19" x14ac:dyDescent="0.25">
      <c r="B33" s="523"/>
      <c r="C33" s="17" t="s">
        <v>31</v>
      </c>
      <c r="D33" s="18">
        <v>45223</v>
      </c>
      <c r="E33" s="471" t="s">
        <v>245</v>
      </c>
      <c r="F33" s="472" t="s">
        <v>245</v>
      </c>
      <c r="G33" s="472" t="s">
        <v>245</v>
      </c>
      <c r="H33" s="474" t="s">
        <v>235</v>
      </c>
      <c r="I33" s="474" t="s">
        <v>235</v>
      </c>
      <c r="J33" s="474" t="s">
        <v>235</v>
      </c>
      <c r="K33" s="310"/>
      <c r="L33" s="478" t="s">
        <v>247</v>
      </c>
      <c r="M33" s="478" t="s">
        <v>247</v>
      </c>
      <c r="N33" s="299"/>
      <c r="O33" s="464"/>
      <c r="P33" s="15"/>
      <c r="Q33" s="15"/>
      <c r="R33" s="15"/>
      <c r="S33" s="15"/>
    </row>
    <row r="34" spans="2:19" x14ac:dyDescent="0.25">
      <c r="B34" s="523"/>
      <c r="C34" s="17" t="s">
        <v>33</v>
      </c>
      <c r="D34" s="18">
        <v>45224</v>
      </c>
      <c r="E34" s="471" t="s">
        <v>245</v>
      </c>
      <c r="F34" s="472" t="s">
        <v>245</v>
      </c>
      <c r="G34" s="472" t="s">
        <v>245</v>
      </c>
      <c r="H34" s="474" t="s">
        <v>235</v>
      </c>
      <c r="I34" s="474" t="s">
        <v>235</v>
      </c>
      <c r="J34" s="474" t="s">
        <v>235</v>
      </c>
      <c r="L34" s="478" t="s">
        <v>247</v>
      </c>
      <c r="M34" s="478" t="s">
        <v>247</v>
      </c>
      <c r="N34" s="299"/>
      <c r="O34" s="464"/>
      <c r="P34" s="15"/>
      <c r="Q34" s="15"/>
      <c r="R34" s="15"/>
      <c r="S34" s="15"/>
    </row>
    <row r="35" spans="2:19" x14ac:dyDescent="0.25">
      <c r="B35" s="523"/>
      <c r="C35" s="17" t="s">
        <v>35</v>
      </c>
      <c r="D35" s="18">
        <v>45225</v>
      </c>
      <c r="E35" s="471" t="s">
        <v>245</v>
      </c>
      <c r="F35" s="472" t="s">
        <v>245</v>
      </c>
      <c r="G35" s="472" t="s">
        <v>245</v>
      </c>
      <c r="H35" s="474" t="s">
        <v>235</v>
      </c>
      <c r="I35" s="474" t="s">
        <v>235</v>
      </c>
      <c r="J35" s="474" t="s">
        <v>235</v>
      </c>
      <c r="L35" s="478" t="s">
        <v>247</v>
      </c>
      <c r="M35" s="478" t="s">
        <v>247</v>
      </c>
      <c r="N35" s="299"/>
      <c r="O35" s="464"/>
      <c r="P35" s="15"/>
      <c r="Q35" s="15"/>
      <c r="R35" s="15"/>
      <c r="S35" s="15"/>
    </row>
    <row r="36" spans="2:19" x14ac:dyDescent="0.25">
      <c r="B36" s="523"/>
      <c r="C36" s="17" t="s">
        <v>37</v>
      </c>
      <c r="D36" s="18">
        <v>45226</v>
      </c>
      <c r="E36" s="471" t="s">
        <v>245</v>
      </c>
      <c r="F36" s="472" t="s">
        <v>245</v>
      </c>
      <c r="G36" s="472" t="s">
        <v>245</v>
      </c>
      <c r="H36" s="474" t="s">
        <v>235</v>
      </c>
      <c r="I36" s="474" t="s">
        <v>235</v>
      </c>
      <c r="J36" s="474" t="s">
        <v>235</v>
      </c>
      <c r="L36" s="478" t="s">
        <v>247</v>
      </c>
      <c r="M36" s="478" t="s">
        <v>247</v>
      </c>
      <c r="N36" s="299"/>
      <c r="O36" s="464"/>
      <c r="P36" s="15"/>
      <c r="Q36" s="15"/>
      <c r="R36" s="15"/>
      <c r="S36" s="15"/>
    </row>
    <row r="37" spans="2:19" x14ac:dyDescent="0.25">
      <c r="B37" s="523"/>
      <c r="C37" s="20" t="s">
        <v>39</v>
      </c>
      <c r="D37" s="21">
        <v>45227</v>
      </c>
      <c r="E37" s="102"/>
      <c r="F37" s="103"/>
      <c r="G37" s="103"/>
      <c r="H37" s="103"/>
      <c r="I37" s="103"/>
      <c r="J37" s="103"/>
      <c r="K37" s="103"/>
      <c r="L37" s="103"/>
      <c r="M37" s="103"/>
      <c r="N37" s="104"/>
      <c r="O37" s="464"/>
      <c r="P37" s="15"/>
      <c r="Q37" s="15"/>
      <c r="R37" s="15"/>
      <c r="S37" s="15"/>
    </row>
    <row r="38" spans="2:19" x14ac:dyDescent="0.25">
      <c r="B38" s="523"/>
      <c r="C38" s="20" t="s">
        <v>40</v>
      </c>
      <c r="D38" s="21">
        <v>45228</v>
      </c>
      <c r="E38" s="102"/>
      <c r="F38" s="103"/>
      <c r="G38" s="103"/>
      <c r="H38" s="103"/>
      <c r="I38" s="103"/>
      <c r="J38" s="103"/>
      <c r="K38" s="103"/>
      <c r="L38" s="103"/>
      <c r="M38" s="103"/>
      <c r="N38" s="104"/>
      <c r="O38" s="464"/>
      <c r="P38" s="15"/>
      <c r="Q38" s="15"/>
      <c r="R38" s="15"/>
      <c r="S38" s="15"/>
    </row>
    <row r="39" spans="2:19" x14ac:dyDescent="0.25">
      <c r="B39" s="523"/>
      <c r="C39" s="17" t="s">
        <v>29</v>
      </c>
      <c r="D39" s="18">
        <v>45229</v>
      </c>
      <c r="E39" s="303" t="s">
        <v>69</v>
      </c>
      <c r="F39" s="304"/>
      <c r="G39" s="304"/>
      <c r="H39" s="304"/>
      <c r="I39" s="304"/>
      <c r="J39" s="304"/>
      <c r="K39" s="304"/>
      <c r="L39" s="304"/>
      <c r="M39" s="304"/>
      <c r="N39" s="305"/>
      <c r="O39" s="464"/>
      <c r="P39" s="15"/>
      <c r="Q39" s="15"/>
      <c r="R39" s="15"/>
      <c r="S39" s="15"/>
    </row>
    <row r="40" spans="2:19" x14ac:dyDescent="0.25">
      <c r="B40" s="523"/>
      <c r="C40" s="17" t="s">
        <v>31</v>
      </c>
      <c r="D40" s="18">
        <v>45230</v>
      </c>
      <c r="E40" s="303"/>
      <c r="F40" s="304"/>
      <c r="G40" s="304"/>
      <c r="H40" s="304"/>
      <c r="I40" s="304"/>
      <c r="J40" s="304"/>
      <c r="K40" s="304"/>
      <c r="L40" s="304"/>
      <c r="M40" s="304"/>
      <c r="N40" s="305"/>
      <c r="O40" s="464"/>
      <c r="P40" s="15"/>
      <c r="Q40" s="15"/>
      <c r="R40" s="15"/>
      <c r="S40" s="15"/>
    </row>
    <row r="41" spans="2:19" x14ac:dyDescent="0.25">
      <c r="B41" s="523"/>
      <c r="C41" s="20" t="s">
        <v>33</v>
      </c>
      <c r="D41" s="21">
        <v>45231</v>
      </c>
      <c r="E41" s="303"/>
      <c r="F41" s="304"/>
      <c r="G41" s="304"/>
      <c r="H41" s="304"/>
      <c r="I41" s="304"/>
      <c r="J41" s="304"/>
      <c r="K41" s="304"/>
      <c r="L41" s="304"/>
      <c r="M41" s="304"/>
      <c r="N41" s="305"/>
      <c r="O41" s="464"/>
      <c r="P41" s="15"/>
      <c r="Q41" s="15"/>
      <c r="R41" s="15"/>
      <c r="S41" s="15"/>
    </row>
    <row r="42" spans="2:19" x14ac:dyDescent="0.25">
      <c r="B42" s="523"/>
      <c r="C42" s="17" t="s">
        <v>35</v>
      </c>
      <c r="D42" s="18">
        <v>45232</v>
      </c>
      <c r="E42" s="303"/>
      <c r="F42" s="304"/>
      <c r="G42" s="304"/>
      <c r="H42" s="304"/>
      <c r="I42" s="304"/>
      <c r="J42" s="304"/>
      <c r="K42" s="304"/>
      <c r="L42" s="304"/>
      <c r="M42" s="304"/>
      <c r="N42" s="305"/>
      <c r="O42" s="464"/>
      <c r="P42" s="15"/>
      <c r="Q42" s="15"/>
      <c r="R42" s="15"/>
      <c r="S42" s="15"/>
    </row>
    <row r="43" spans="2:19" x14ac:dyDescent="0.25">
      <c r="B43" s="523"/>
      <c r="C43" s="17" t="s">
        <v>37</v>
      </c>
      <c r="D43" s="18">
        <v>45233</v>
      </c>
      <c r="E43" s="303"/>
      <c r="F43" s="304"/>
      <c r="G43" s="304"/>
      <c r="H43" s="304"/>
      <c r="I43" s="304"/>
      <c r="J43" s="304"/>
      <c r="K43" s="304"/>
      <c r="L43" s="304"/>
      <c r="M43" s="304"/>
      <c r="N43" s="305"/>
      <c r="O43" s="464"/>
      <c r="P43" s="15"/>
      <c r="Q43" s="15"/>
      <c r="R43" s="15"/>
      <c r="S43" s="15"/>
    </row>
    <row r="44" spans="2:19" x14ac:dyDescent="0.25">
      <c r="B44" s="523"/>
      <c r="C44" s="20" t="s">
        <v>39</v>
      </c>
      <c r="D44" s="21">
        <v>45234</v>
      </c>
      <c r="E44" s="102"/>
      <c r="F44" s="103"/>
      <c r="G44" s="103"/>
      <c r="H44" s="103"/>
      <c r="I44" s="103"/>
      <c r="J44" s="103"/>
      <c r="K44" s="103"/>
      <c r="L44" s="103"/>
      <c r="M44" s="103"/>
      <c r="N44" s="104"/>
      <c r="O44" s="464"/>
      <c r="P44" s="15"/>
      <c r="Q44" s="15"/>
      <c r="R44" s="15"/>
      <c r="S44" s="15"/>
    </row>
    <row r="45" spans="2:19" x14ac:dyDescent="0.25">
      <c r="B45" s="523"/>
      <c r="C45" s="20" t="s">
        <v>40</v>
      </c>
      <c r="D45" s="21">
        <v>45235</v>
      </c>
      <c r="E45" s="102"/>
      <c r="F45" s="103"/>
      <c r="G45" s="103"/>
      <c r="H45" s="103"/>
      <c r="I45" s="103"/>
      <c r="J45" s="103"/>
      <c r="K45" s="103"/>
      <c r="L45" s="103"/>
      <c r="M45" s="103"/>
      <c r="N45" s="104"/>
      <c r="O45" s="464"/>
      <c r="P45" s="15"/>
      <c r="Q45" s="15"/>
      <c r="R45" s="15"/>
      <c r="S45" s="15"/>
    </row>
    <row r="46" spans="2:19" x14ac:dyDescent="0.25">
      <c r="B46" s="523"/>
      <c r="C46" s="17" t="s">
        <v>29</v>
      </c>
      <c r="D46" s="18">
        <v>45236</v>
      </c>
      <c r="E46" s="471" t="s">
        <v>245</v>
      </c>
      <c r="F46" s="472" t="s">
        <v>245</v>
      </c>
      <c r="G46" s="472" t="s">
        <v>245</v>
      </c>
      <c r="H46" s="474" t="s">
        <v>235</v>
      </c>
      <c r="I46" s="474" t="s">
        <v>235</v>
      </c>
      <c r="J46" s="474" t="s">
        <v>235</v>
      </c>
      <c r="K46" s="298"/>
      <c r="L46" s="478" t="s">
        <v>247</v>
      </c>
      <c r="M46" s="478" t="s">
        <v>247</v>
      </c>
      <c r="N46" s="299"/>
      <c r="O46" s="464"/>
      <c r="P46" s="15"/>
      <c r="Q46" s="15"/>
      <c r="R46" s="15"/>
      <c r="S46" s="15"/>
    </row>
    <row r="47" spans="2:19" x14ac:dyDescent="0.25">
      <c r="B47" s="523"/>
      <c r="C47" s="17" t="s">
        <v>31</v>
      </c>
      <c r="D47" s="18">
        <v>45237</v>
      </c>
      <c r="E47" s="471" t="s">
        <v>245</v>
      </c>
      <c r="F47" s="472" t="s">
        <v>245</v>
      </c>
      <c r="G47" s="472" t="s">
        <v>245</v>
      </c>
      <c r="H47" s="474" t="s">
        <v>235</v>
      </c>
      <c r="I47" s="474" t="s">
        <v>235</v>
      </c>
      <c r="J47" s="474" t="s">
        <v>235</v>
      </c>
      <c r="K47" s="298"/>
      <c r="L47" s="478" t="s">
        <v>247</v>
      </c>
      <c r="M47" s="478" t="s">
        <v>247</v>
      </c>
      <c r="N47" s="299"/>
      <c r="O47" s="464"/>
      <c r="P47" s="15"/>
      <c r="Q47" s="15"/>
      <c r="R47" s="15"/>
      <c r="S47" s="15"/>
    </row>
    <row r="48" spans="2:19" x14ac:dyDescent="0.25">
      <c r="B48" s="523"/>
      <c r="C48" s="17" t="s">
        <v>33</v>
      </c>
      <c r="D48" s="18">
        <v>45238</v>
      </c>
      <c r="E48" s="471" t="s">
        <v>245</v>
      </c>
      <c r="F48" s="472" t="s">
        <v>245</v>
      </c>
      <c r="G48" s="472" t="s">
        <v>245</v>
      </c>
      <c r="H48" s="474" t="s">
        <v>235</v>
      </c>
      <c r="I48" s="474" t="s">
        <v>235</v>
      </c>
      <c r="J48" s="474" t="s">
        <v>235</v>
      </c>
      <c r="K48" s="310"/>
      <c r="L48" s="478" t="s">
        <v>247</v>
      </c>
      <c r="M48" s="478" t="s">
        <v>247</v>
      </c>
      <c r="N48" s="299"/>
      <c r="O48" s="464"/>
      <c r="P48" s="15"/>
      <c r="Q48" s="15"/>
      <c r="R48" s="15"/>
      <c r="S48" s="15"/>
    </row>
    <row r="49" spans="2:19" x14ac:dyDescent="0.25">
      <c r="B49" s="523"/>
      <c r="C49" s="17" t="s">
        <v>35</v>
      </c>
      <c r="D49" s="18">
        <v>45239</v>
      </c>
      <c r="E49" s="471" t="s">
        <v>245</v>
      </c>
      <c r="F49" s="472" t="s">
        <v>245</v>
      </c>
      <c r="G49" s="472" t="s">
        <v>245</v>
      </c>
      <c r="H49" s="474" t="s">
        <v>235</v>
      </c>
      <c r="I49" s="474" t="s">
        <v>235</v>
      </c>
      <c r="J49" s="474" t="s">
        <v>235</v>
      </c>
      <c r="K49" s="310"/>
      <c r="L49" s="478" t="s">
        <v>247</v>
      </c>
      <c r="M49" s="478" t="s">
        <v>247</v>
      </c>
      <c r="N49" s="309"/>
      <c r="O49" s="464"/>
      <c r="P49" s="15"/>
      <c r="Q49" s="15"/>
      <c r="R49" s="15"/>
      <c r="S49" s="15"/>
    </row>
    <row r="50" spans="2:19" x14ac:dyDescent="0.25">
      <c r="B50" s="523"/>
      <c r="C50" s="17" t="s">
        <v>37</v>
      </c>
      <c r="D50" s="18">
        <v>45240</v>
      </c>
      <c r="E50" s="471" t="s">
        <v>245</v>
      </c>
      <c r="F50" s="472" t="s">
        <v>245</v>
      </c>
      <c r="G50" s="472" t="s">
        <v>245</v>
      </c>
      <c r="H50" s="474" t="s">
        <v>235</v>
      </c>
      <c r="I50" s="474" t="s">
        <v>235</v>
      </c>
      <c r="J50" s="310"/>
      <c r="K50" s="478" t="s">
        <v>247</v>
      </c>
      <c r="L50" s="478" t="s">
        <v>247</v>
      </c>
      <c r="M50" s="478" t="s">
        <v>247</v>
      </c>
      <c r="N50" s="299"/>
      <c r="O50" s="464"/>
      <c r="P50" s="15"/>
      <c r="Q50" s="15"/>
      <c r="R50" s="15"/>
      <c r="S50" s="15"/>
    </row>
    <row r="51" spans="2:19" x14ac:dyDescent="0.25">
      <c r="B51" s="523"/>
      <c r="C51" s="20" t="s">
        <v>39</v>
      </c>
      <c r="D51" s="21">
        <v>45241</v>
      </c>
      <c r="E51" s="102"/>
      <c r="F51" s="103"/>
      <c r="G51" s="103"/>
      <c r="H51" s="103"/>
      <c r="I51" s="103"/>
      <c r="J51" s="103"/>
      <c r="K51" s="103"/>
      <c r="L51" s="103"/>
      <c r="M51" s="103"/>
      <c r="N51" s="104"/>
      <c r="O51" s="464"/>
      <c r="P51" s="15"/>
      <c r="Q51" s="15"/>
      <c r="R51" s="15"/>
      <c r="S51" s="15"/>
    </row>
    <row r="52" spans="2:19" x14ac:dyDescent="0.25">
      <c r="B52" s="523"/>
      <c r="C52" s="20" t="s">
        <v>40</v>
      </c>
      <c r="D52" s="21">
        <v>45242</v>
      </c>
      <c r="E52" s="102"/>
      <c r="F52" s="103"/>
      <c r="G52" s="103"/>
      <c r="H52" s="103"/>
      <c r="I52" s="103"/>
      <c r="J52" s="103"/>
      <c r="K52" s="103"/>
      <c r="L52" s="103"/>
      <c r="M52" s="103"/>
      <c r="N52" s="104"/>
      <c r="O52" s="464"/>
      <c r="P52" s="15"/>
      <c r="Q52" s="15"/>
      <c r="R52" s="15"/>
      <c r="S52" s="15"/>
    </row>
    <row r="53" spans="2:19" x14ac:dyDescent="0.25">
      <c r="B53" s="523"/>
      <c r="C53" s="17" t="s">
        <v>29</v>
      </c>
      <c r="D53" s="18">
        <v>45243</v>
      </c>
      <c r="E53" s="303" t="s">
        <v>69</v>
      </c>
      <c r="F53" s="304"/>
      <c r="G53" s="304"/>
      <c r="H53" s="304"/>
      <c r="I53" s="304"/>
      <c r="J53" s="304"/>
      <c r="K53" s="304"/>
      <c r="L53" s="304"/>
      <c r="M53" s="304"/>
      <c r="N53" s="305"/>
      <c r="O53" s="464"/>
      <c r="P53" s="15"/>
      <c r="Q53" s="15"/>
      <c r="R53" s="15"/>
      <c r="S53" s="15"/>
    </row>
    <row r="54" spans="2:19" x14ac:dyDescent="0.25">
      <c r="B54" s="523"/>
      <c r="C54" s="17" t="s">
        <v>31</v>
      </c>
      <c r="D54" s="18">
        <v>45244</v>
      </c>
      <c r="E54" s="303"/>
      <c r="F54" s="304"/>
      <c r="G54" s="304"/>
      <c r="H54" s="304"/>
      <c r="I54" s="304"/>
      <c r="J54" s="304"/>
      <c r="K54" s="304"/>
      <c r="L54" s="304"/>
      <c r="M54" s="304"/>
      <c r="N54" s="305"/>
      <c r="O54" s="464"/>
      <c r="P54" s="15"/>
      <c r="Q54" s="15"/>
      <c r="R54" s="15"/>
      <c r="S54" s="15"/>
    </row>
    <row r="55" spans="2:19" x14ac:dyDescent="0.25">
      <c r="B55" s="523"/>
      <c r="C55" s="17" t="s">
        <v>33</v>
      </c>
      <c r="D55" s="18">
        <v>45245</v>
      </c>
      <c r="E55" s="303"/>
      <c r="F55" s="304"/>
      <c r="G55" s="304"/>
      <c r="H55" s="304"/>
      <c r="I55" s="304"/>
      <c r="J55" s="304"/>
      <c r="K55" s="304"/>
      <c r="L55" s="304"/>
      <c r="M55" s="304"/>
      <c r="N55" s="305"/>
      <c r="O55" s="464"/>
      <c r="P55" s="15"/>
      <c r="Q55" s="15"/>
      <c r="R55" s="15"/>
      <c r="S55" s="15"/>
    </row>
    <row r="56" spans="2:19" x14ac:dyDescent="0.25">
      <c r="B56" s="523"/>
      <c r="C56" s="17" t="s">
        <v>35</v>
      </c>
      <c r="D56" s="18">
        <v>45246</v>
      </c>
      <c r="E56" s="303"/>
      <c r="F56" s="304"/>
      <c r="G56" s="304"/>
      <c r="H56" s="304"/>
      <c r="I56" s="304"/>
      <c r="J56" s="304"/>
      <c r="K56" s="304"/>
      <c r="L56" s="304"/>
      <c r="M56" s="304"/>
      <c r="N56" s="305"/>
      <c r="O56" s="464"/>
      <c r="P56" s="15"/>
      <c r="Q56" s="15"/>
      <c r="R56" s="15"/>
      <c r="S56" s="15"/>
    </row>
    <row r="57" spans="2:19" x14ac:dyDescent="0.25">
      <c r="B57" s="523"/>
      <c r="C57" s="17" t="s">
        <v>37</v>
      </c>
      <c r="D57" s="18">
        <v>45247</v>
      </c>
      <c r="E57" s="303"/>
      <c r="F57" s="304"/>
      <c r="G57" s="304"/>
      <c r="H57" s="304"/>
      <c r="I57" s="304"/>
      <c r="J57" s="304"/>
      <c r="K57" s="304"/>
      <c r="L57" s="304"/>
      <c r="M57" s="304"/>
      <c r="N57" s="305"/>
      <c r="O57" s="464"/>
      <c r="P57" s="15"/>
      <c r="Q57" s="15"/>
      <c r="R57" s="15"/>
      <c r="S57" s="15"/>
    </row>
    <row r="58" spans="2:19" x14ac:dyDescent="0.25">
      <c r="B58" s="523"/>
      <c r="C58" s="20" t="s">
        <v>39</v>
      </c>
      <c r="D58" s="21">
        <v>45248</v>
      </c>
      <c r="E58" s="102"/>
      <c r="F58" s="103"/>
      <c r="G58" s="103"/>
      <c r="H58" s="103"/>
      <c r="I58" s="103"/>
      <c r="J58" s="103"/>
      <c r="K58" s="103"/>
      <c r="L58" s="103"/>
      <c r="M58" s="103"/>
      <c r="N58" s="104"/>
      <c r="O58" s="464"/>
      <c r="P58" s="15"/>
      <c r="Q58" s="15"/>
      <c r="R58" s="15"/>
      <c r="S58" s="15"/>
    </row>
    <row r="59" spans="2:19" x14ac:dyDescent="0.25">
      <c r="B59" s="523"/>
      <c r="C59" s="20" t="s">
        <v>40</v>
      </c>
      <c r="D59" s="21">
        <v>45249</v>
      </c>
      <c r="E59" s="102"/>
      <c r="F59" s="103"/>
      <c r="G59" s="103"/>
      <c r="H59" s="103"/>
      <c r="I59" s="103"/>
      <c r="J59" s="103"/>
      <c r="K59" s="103"/>
      <c r="L59" s="103"/>
      <c r="M59" s="103"/>
      <c r="N59" s="104"/>
      <c r="O59" s="464"/>
      <c r="P59" s="15"/>
      <c r="Q59" s="15"/>
      <c r="R59" s="15"/>
      <c r="S59" s="15"/>
    </row>
    <row r="60" spans="2:19" x14ac:dyDescent="0.25">
      <c r="B60" s="523"/>
      <c r="C60" s="17" t="s">
        <v>29</v>
      </c>
      <c r="D60" s="18">
        <v>45250</v>
      </c>
      <c r="E60" s="471" t="s">
        <v>245</v>
      </c>
      <c r="F60" s="472" t="s">
        <v>245</v>
      </c>
      <c r="G60" s="472" t="s">
        <v>245</v>
      </c>
      <c r="H60" s="474" t="s">
        <v>235</v>
      </c>
      <c r="I60" s="474" t="s">
        <v>235</v>
      </c>
      <c r="K60" s="476" t="s">
        <v>238</v>
      </c>
      <c r="L60" s="476" t="s">
        <v>238</v>
      </c>
      <c r="M60" s="476" t="s">
        <v>238</v>
      </c>
      <c r="N60" s="309"/>
      <c r="O60" s="464"/>
      <c r="P60" s="15"/>
      <c r="Q60" s="15"/>
      <c r="R60" s="15"/>
      <c r="S60" s="15"/>
    </row>
    <row r="61" spans="2:19" x14ac:dyDescent="0.25">
      <c r="B61" s="523"/>
      <c r="C61" s="17" t="s">
        <v>31</v>
      </c>
      <c r="D61" s="18">
        <v>45251</v>
      </c>
      <c r="E61" s="471" t="s">
        <v>245</v>
      </c>
      <c r="F61" s="472" t="s">
        <v>245</v>
      </c>
      <c r="G61" s="472" t="s">
        <v>245</v>
      </c>
      <c r="H61" s="477" t="s">
        <v>249</v>
      </c>
      <c r="I61" s="477" t="s">
        <v>249</v>
      </c>
      <c r="K61" s="476" t="s">
        <v>238</v>
      </c>
      <c r="L61" s="476" t="s">
        <v>238</v>
      </c>
      <c r="M61" s="476" t="s">
        <v>238</v>
      </c>
      <c r="N61" s="309"/>
      <c r="O61" s="464"/>
      <c r="P61" s="15"/>
      <c r="Q61" s="15"/>
      <c r="R61" s="15"/>
      <c r="S61" s="15"/>
    </row>
    <row r="62" spans="2:19" x14ac:dyDescent="0.25">
      <c r="B62" s="523"/>
      <c r="C62" s="22" t="s">
        <v>33</v>
      </c>
      <c r="D62" s="18">
        <v>45252</v>
      </c>
      <c r="E62" s="471" t="s">
        <v>245</v>
      </c>
      <c r="F62" s="472" t="s">
        <v>245</v>
      </c>
      <c r="G62" s="472" t="s">
        <v>245</v>
      </c>
      <c r="H62" s="477" t="s">
        <v>249</v>
      </c>
      <c r="I62" s="477" t="s">
        <v>249</v>
      </c>
      <c r="J62" s="479"/>
      <c r="K62" s="476" t="s">
        <v>238</v>
      </c>
      <c r="L62" s="476" t="s">
        <v>238</v>
      </c>
      <c r="M62" s="476" t="s">
        <v>238</v>
      </c>
      <c r="N62" s="309"/>
      <c r="O62" s="464"/>
      <c r="P62" s="15"/>
      <c r="Q62" s="15"/>
      <c r="R62" s="15"/>
      <c r="S62" s="15"/>
    </row>
    <row r="63" spans="2:19" x14ac:dyDescent="0.25">
      <c r="B63" s="523"/>
      <c r="C63" s="17" t="s">
        <v>35</v>
      </c>
      <c r="D63" s="18">
        <v>45253</v>
      </c>
      <c r="E63" s="471" t="s">
        <v>245</v>
      </c>
      <c r="F63" s="472" t="s">
        <v>245</v>
      </c>
      <c r="G63" s="472" t="s">
        <v>245</v>
      </c>
      <c r="H63" s="477" t="s">
        <v>249</v>
      </c>
      <c r="I63" s="477" t="s">
        <v>249</v>
      </c>
      <c r="J63" s="479"/>
      <c r="K63" s="476" t="s">
        <v>238</v>
      </c>
      <c r="L63" s="476" t="s">
        <v>238</v>
      </c>
      <c r="M63" s="476" t="s">
        <v>238</v>
      </c>
      <c r="N63" s="309"/>
      <c r="O63" s="464"/>
      <c r="P63" s="15"/>
      <c r="Q63" s="15"/>
      <c r="R63" s="15"/>
      <c r="S63" s="15"/>
    </row>
    <row r="64" spans="2:19" x14ac:dyDescent="0.25">
      <c r="B64" s="523"/>
      <c r="C64" s="17" t="s">
        <v>37</v>
      </c>
      <c r="D64" s="18">
        <v>45254</v>
      </c>
      <c r="E64" s="471" t="s">
        <v>245</v>
      </c>
      <c r="F64" s="472" t="s">
        <v>245</v>
      </c>
      <c r="G64" s="472" t="s">
        <v>245</v>
      </c>
      <c r="H64" s="477" t="s">
        <v>249</v>
      </c>
      <c r="I64" s="477" t="s">
        <v>249</v>
      </c>
      <c r="J64" s="479"/>
      <c r="K64" s="476" t="s">
        <v>238</v>
      </c>
      <c r="L64" s="476" t="s">
        <v>238</v>
      </c>
      <c r="M64" s="310"/>
      <c r="N64" s="309"/>
      <c r="O64" s="464"/>
      <c r="P64" s="15"/>
      <c r="Q64" s="15"/>
      <c r="R64" s="15"/>
      <c r="S64" s="15"/>
    </row>
    <row r="65" spans="2:19" x14ac:dyDescent="0.25">
      <c r="B65" s="523"/>
      <c r="C65" s="20" t="s">
        <v>39</v>
      </c>
      <c r="D65" s="21">
        <v>45255</v>
      </c>
      <c r="E65" s="102"/>
      <c r="F65" s="103"/>
      <c r="G65" s="103"/>
      <c r="H65" s="103"/>
      <c r="I65" s="103"/>
      <c r="J65" s="103"/>
      <c r="K65" s="103"/>
      <c r="L65" s="103"/>
      <c r="M65" s="103"/>
      <c r="N65" s="104"/>
      <c r="O65" s="464"/>
      <c r="P65" s="15"/>
      <c r="Q65" s="15"/>
      <c r="R65" s="15"/>
      <c r="S65" s="15"/>
    </row>
    <row r="66" spans="2:19" x14ac:dyDescent="0.25">
      <c r="B66" s="523"/>
      <c r="C66" s="20" t="s">
        <v>40</v>
      </c>
      <c r="D66" s="21">
        <v>45256</v>
      </c>
      <c r="E66" s="102"/>
      <c r="F66" s="103"/>
      <c r="G66" s="103"/>
      <c r="H66" s="103"/>
      <c r="I66" s="103"/>
      <c r="J66" s="103"/>
      <c r="K66" s="103"/>
      <c r="L66" s="103"/>
      <c r="M66" s="103"/>
      <c r="N66" s="104"/>
      <c r="O66" s="464"/>
      <c r="P66" s="15"/>
      <c r="Q66" s="15"/>
      <c r="R66" s="15"/>
      <c r="S66" s="15"/>
    </row>
    <row r="67" spans="2:19" x14ac:dyDescent="0.25">
      <c r="B67" s="523"/>
      <c r="C67" s="22" t="s">
        <v>29</v>
      </c>
      <c r="D67" s="18">
        <v>45257</v>
      </c>
      <c r="E67" s="303" t="s">
        <v>69</v>
      </c>
      <c r="F67" s="304"/>
      <c r="G67" s="304"/>
      <c r="H67" s="304"/>
      <c r="I67" s="304"/>
      <c r="J67" s="304"/>
      <c r="K67" s="304"/>
      <c r="L67" s="304"/>
      <c r="M67" s="304"/>
      <c r="N67" s="305"/>
      <c r="O67" s="464"/>
      <c r="P67" s="15"/>
      <c r="Q67" s="15"/>
      <c r="R67" s="15"/>
      <c r="S67" s="15"/>
    </row>
    <row r="68" spans="2:19" x14ac:dyDescent="0.25">
      <c r="B68" s="523"/>
      <c r="C68" s="22" t="s">
        <v>31</v>
      </c>
      <c r="D68" s="18">
        <v>45258</v>
      </c>
      <c r="E68" s="303"/>
      <c r="F68" s="304"/>
      <c r="G68" s="304"/>
      <c r="H68" s="304"/>
      <c r="I68" s="304"/>
      <c r="J68" s="304"/>
      <c r="K68" s="304"/>
      <c r="L68" s="304"/>
      <c r="M68" s="304"/>
      <c r="N68" s="305"/>
      <c r="O68" s="464"/>
      <c r="P68" s="15"/>
      <c r="Q68" s="15"/>
      <c r="R68" s="15"/>
      <c r="S68" s="15"/>
    </row>
    <row r="69" spans="2:19" x14ac:dyDescent="0.25">
      <c r="B69" s="523"/>
      <c r="C69" s="22" t="s">
        <v>33</v>
      </c>
      <c r="D69" s="18">
        <v>45259</v>
      </c>
      <c r="E69" s="303"/>
      <c r="F69" s="304"/>
      <c r="G69" s="304"/>
      <c r="H69" s="304"/>
      <c r="I69" s="304"/>
      <c r="J69" s="304"/>
      <c r="K69" s="304"/>
      <c r="L69" s="304"/>
      <c r="M69" s="304"/>
      <c r="N69" s="305"/>
      <c r="O69" s="464"/>
      <c r="P69" s="15"/>
      <c r="Q69" s="15"/>
      <c r="R69" s="15"/>
      <c r="S69" s="15"/>
    </row>
    <row r="70" spans="2:19" x14ac:dyDescent="0.25">
      <c r="B70" s="523"/>
      <c r="C70" s="17" t="s">
        <v>35</v>
      </c>
      <c r="D70" s="18">
        <v>45260</v>
      </c>
      <c r="E70" s="303"/>
      <c r="F70" s="304"/>
      <c r="G70" s="304"/>
      <c r="H70" s="304"/>
      <c r="I70" s="304"/>
      <c r="J70" s="304"/>
      <c r="K70" s="304"/>
      <c r="L70" s="304"/>
      <c r="M70" s="304"/>
      <c r="N70" s="305"/>
      <c r="O70" s="464"/>
      <c r="P70" s="15"/>
      <c r="Q70" s="15"/>
      <c r="R70" s="15"/>
      <c r="S70" s="15"/>
    </row>
    <row r="71" spans="2:19" x14ac:dyDescent="0.25">
      <c r="B71" s="523"/>
      <c r="C71" s="17" t="s">
        <v>37</v>
      </c>
      <c r="D71" s="18">
        <v>45261</v>
      </c>
      <c r="E71" s="303"/>
      <c r="F71" s="304"/>
      <c r="G71" s="304"/>
      <c r="H71" s="304"/>
      <c r="I71" s="304"/>
      <c r="J71" s="304"/>
      <c r="K71" s="304"/>
      <c r="L71" s="304"/>
      <c r="M71" s="304"/>
      <c r="N71" s="305"/>
      <c r="O71" s="464"/>
      <c r="P71" s="15"/>
      <c r="Q71" s="15"/>
      <c r="R71" s="15"/>
      <c r="S71" s="15"/>
    </row>
    <row r="72" spans="2:19" x14ac:dyDescent="0.25">
      <c r="B72" s="523"/>
      <c r="C72" s="20" t="s">
        <v>39</v>
      </c>
      <c r="D72" s="21">
        <v>45262</v>
      </c>
      <c r="E72" s="102"/>
      <c r="F72" s="103"/>
      <c r="G72" s="103"/>
      <c r="H72" s="103"/>
      <c r="I72" s="103"/>
      <c r="J72" s="103"/>
      <c r="K72" s="103"/>
      <c r="L72" s="103"/>
      <c r="M72" s="103"/>
      <c r="N72" s="104"/>
      <c r="O72" s="464"/>
      <c r="P72" s="15"/>
      <c r="Q72" s="15"/>
      <c r="R72" s="15"/>
      <c r="S72" s="15"/>
    </row>
    <row r="73" spans="2:19" x14ac:dyDescent="0.25">
      <c r="B73" s="523"/>
      <c r="C73" s="20" t="s">
        <v>40</v>
      </c>
      <c r="D73" s="21">
        <v>45263</v>
      </c>
      <c r="E73" s="102"/>
      <c r="F73" s="103"/>
      <c r="G73" s="103"/>
      <c r="H73" s="103"/>
      <c r="I73" s="103"/>
      <c r="J73" s="103"/>
      <c r="K73" s="103"/>
      <c r="L73" s="103"/>
      <c r="M73" s="103"/>
      <c r="N73" s="104"/>
      <c r="O73" s="464"/>
      <c r="P73" s="15"/>
      <c r="Q73" s="15"/>
      <c r="R73" s="15"/>
      <c r="S73" s="15"/>
    </row>
    <row r="74" spans="2:19" x14ac:dyDescent="0.25">
      <c r="B74" s="523"/>
      <c r="C74" s="22" t="s">
        <v>29</v>
      </c>
      <c r="D74" s="18">
        <v>45264</v>
      </c>
      <c r="E74" s="471" t="s">
        <v>245</v>
      </c>
      <c r="F74" s="472" t="s">
        <v>245</v>
      </c>
      <c r="G74" s="477" t="s">
        <v>249</v>
      </c>
      <c r="H74" s="477" t="s">
        <v>249</v>
      </c>
      <c r="I74" s="477" t="s">
        <v>249</v>
      </c>
      <c r="J74" s="479"/>
      <c r="K74" s="473" t="s">
        <v>240</v>
      </c>
      <c r="L74" s="473" t="s">
        <v>240</v>
      </c>
      <c r="M74" s="298"/>
      <c r="N74" s="309"/>
      <c r="O74" s="464"/>
      <c r="P74" s="15"/>
      <c r="Q74" s="15"/>
      <c r="R74" s="15"/>
      <c r="S74" s="15"/>
    </row>
    <row r="75" spans="2:19" x14ac:dyDescent="0.25">
      <c r="B75" s="523"/>
      <c r="C75" s="22" t="s">
        <v>31</v>
      </c>
      <c r="D75" s="18">
        <v>45265</v>
      </c>
      <c r="E75" s="471" t="s">
        <v>245</v>
      </c>
      <c r="F75" s="472" t="s">
        <v>245</v>
      </c>
      <c r="G75" s="477" t="s">
        <v>249</v>
      </c>
      <c r="H75" s="477" t="s">
        <v>249</v>
      </c>
      <c r="I75" s="477" t="s">
        <v>249</v>
      </c>
      <c r="J75" s="479"/>
      <c r="K75" s="473" t="s">
        <v>240</v>
      </c>
      <c r="L75" s="473" t="s">
        <v>240</v>
      </c>
      <c r="M75" s="298"/>
      <c r="N75" s="309"/>
      <c r="O75" s="464"/>
      <c r="P75" s="15"/>
      <c r="Q75" s="15"/>
      <c r="R75" s="15"/>
      <c r="S75" s="15"/>
    </row>
    <row r="76" spans="2:19" x14ac:dyDescent="0.25">
      <c r="B76" s="523"/>
      <c r="C76" s="22" t="s">
        <v>33</v>
      </c>
      <c r="D76" s="18">
        <v>45266</v>
      </c>
      <c r="E76" s="466" t="s">
        <v>243</v>
      </c>
      <c r="F76" s="467" t="s">
        <v>243</v>
      </c>
      <c r="G76" s="477" t="s">
        <v>249</v>
      </c>
      <c r="H76" s="477" t="s">
        <v>249</v>
      </c>
      <c r="I76" s="477" t="s">
        <v>249</v>
      </c>
      <c r="K76" s="473" t="s">
        <v>240</v>
      </c>
      <c r="L76" s="473" t="s">
        <v>240</v>
      </c>
      <c r="M76" s="473" t="s">
        <v>240</v>
      </c>
      <c r="N76" s="309"/>
      <c r="O76" s="464"/>
      <c r="P76" s="15"/>
      <c r="Q76" s="15"/>
      <c r="R76" s="15"/>
      <c r="S76" s="15"/>
    </row>
    <row r="77" spans="2:19" x14ac:dyDescent="0.25">
      <c r="B77" s="523"/>
      <c r="C77" s="22" t="s">
        <v>35</v>
      </c>
      <c r="D77" s="18">
        <v>45267</v>
      </c>
      <c r="E77" s="466" t="s">
        <v>243</v>
      </c>
      <c r="F77" s="467" t="s">
        <v>243</v>
      </c>
      <c r="G77" s="477" t="s">
        <v>249</v>
      </c>
      <c r="H77" s="477" t="s">
        <v>249</v>
      </c>
      <c r="I77" s="477" t="s">
        <v>249</v>
      </c>
      <c r="J77" s="479"/>
      <c r="M77" s="33"/>
      <c r="N77" s="481"/>
      <c r="O77" s="464"/>
      <c r="P77" s="15"/>
      <c r="Q77" s="15"/>
      <c r="R77" s="15"/>
      <c r="S77" s="15"/>
    </row>
    <row r="78" spans="2:19" x14ac:dyDescent="0.25">
      <c r="B78" s="523"/>
      <c r="C78" s="20" t="s">
        <v>37</v>
      </c>
      <c r="D78" s="21">
        <v>45268</v>
      </c>
      <c r="E78" s="102"/>
      <c r="F78" s="103"/>
      <c r="G78" s="103"/>
      <c r="H78" s="103"/>
      <c r="I78" s="103"/>
      <c r="J78" s="103"/>
      <c r="K78" s="103"/>
      <c r="L78" s="103"/>
      <c r="M78" s="103"/>
      <c r="N78" s="104"/>
      <c r="O78" s="464"/>
      <c r="P78" s="15"/>
      <c r="Q78" s="15"/>
      <c r="R78" s="15"/>
      <c r="S78" s="15"/>
    </row>
    <row r="79" spans="2:19" x14ac:dyDescent="0.25">
      <c r="B79" s="523"/>
      <c r="C79" s="20" t="s">
        <v>39</v>
      </c>
      <c r="D79" s="21">
        <v>45269</v>
      </c>
      <c r="E79" s="74"/>
      <c r="F79" s="75"/>
      <c r="G79" s="75"/>
      <c r="H79" s="75"/>
      <c r="I79" s="75"/>
      <c r="J79" s="75"/>
      <c r="K79" s="75"/>
      <c r="L79" s="75"/>
      <c r="M79" s="75"/>
      <c r="N79" s="76"/>
      <c r="O79" s="464"/>
      <c r="P79" s="15"/>
      <c r="Q79" s="15"/>
      <c r="R79" s="15"/>
      <c r="S79" s="15"/>
    </row>
    <row r="80" spans="2:19" ht="15.75" thickBot="1" x14ac:dyDescent="0.3">
      <c r="B80" s="523"/>
      <c r="C80" s="524" t="s">
        <v>40</v>
      </c>
      <c r="D80" s="525">
        <v>45270</v>
      </c>
      <c r="E80" s="482"/>
      <c r="F80" s="483"/>
      <c r="G80" s="483"/>
      <c r="H80" s="483"/>
      <c r="I80" s="483"/>
      <c r="J80" s="483"/>
      <c r="K80" s="483"/>
      <c r="L80" s="483"/>
      <c r="M80" s="483"/>
      <c r="N80" s="484"/>
      <c r="O80" s="464"/>
      <c r="P80" s="15"/>
      <c r="Q80" s="15"/>
      <c r="R80" s="15"/>
      <c r="S80" s="15"/>
    </row>
    <row r="81" spans="2:19" x14ac:dyDescent="0.25">
      <c r="B81" s="523"/>
      <c r="C81" s="485" t="s">
        <v>250</v>
      </c>
      <c r="D81" s="486"/>
      <c r="E81" s="486"/>
      <c r="F81" s="486"/>
      <c r="G81" s="486"/>
      <c r="H81" s="486"/>
      <c r="I81" s="486"/>
      <c r="J81" s="486"/>
      <c r="K81" s="486"/>
      <c r="L81" s="486"/>
      <c r="M81" s="486"/>
      <c r="N81" s="526"/>
      <c r="O81" s="464"/>
      <c r="P81" s="15"/>
      <c r="Q81" s="15"/>
      <c r="R81" s="15"/>
      <c r="S81" s="15"/>
    </row>
    <row r="82" spans="2:19" ht="15.75" thickBot="1" x14ac:dyDescent="0.3">
      <c r="B82" s="523"/>
      <c r="C82" s="489"/>
      <c r="D82" s="490"/>
      <c r="E82" s="490"/>
      <c r="F82" s="490"/>
      <c r="G82" s="490"/>
      <c r="H82" s="490"/>
      <c r="I82" s="490"/>
      <c r="J82" s="490"/>
      <c r="K82" s="490"/>
      <c r="L82" s="490"/>
      <c r="M82" s="490"/>
      <c r="N82" s="527"/>
      <c r="O82" s="464"/>
      <c r="P82" s="15"/>
      <c r="Q82" s="15"/>
      <c r="R82" s="15"/>
      <c r="S82" s="15"/>
    </row>
    <row r="83" spans="2:19" x14ac:dyDescent="0.25">
      <c r="B83" s="523"/>
      <c r="C83" s="12" t="s">
        <v>29</v>
      </c>
      <c r="D83" s="13">
        <v>45271</v>
      </c>
      <c r="E83" s="528" t="s">
        <v>243</v>
      </c>
      <c r="F83" s="529" t="s">
        <v>243</v>
      </c>
      <c r="G83" s="530" t="s">
        <v>249</v>
      </c>
      <c r="H83" s="530" t="s">
        <v>249</v>
      </c>
      <c r="I83" s="530" t="s">
        <v>249</v>
      </c>
      <c r="J83" s="531"/>
      <c r="K83" s="43"/>
      <c r="L83" s="43"/>
      <c r="M83" s="43"/>
      <c r="N83" s="532"/>
      <c r="O83" s="464"/>
      <c r="P83" s="15"/>
      <c r="Q83" s="15"/>
      <c r="R83" s="15"/>
      <c r="S83" s="15"/>
    </row>
    <row r="84" spans="2:19" x14ac:dyDescent="0.25">
      <c r="B84" s="523"/>
      <c r="C84" s="12" t="s">
        <v>31</v>
      </c>
      <c r="D84" s="13">
        <v>45272</v>
      </c>
      <c r="E84" s="466" t="s">
        <v>243</v>
      </c>
      <c r="F84" s="467" t="s">
        <v>243</v>
      </c>
      <c r="G84" s="477" t="s">
        <v>249</v>
      </c>
      <c r="H84" s="477" t="s">
        <v>249</v>
      </c>
      <c r="I84" s="477" t="s">
        <v>249</v>
      </c>
      <c r="J84" s="498"/>
      <c r="K84" s="501" t="s">
        <v>252</v>
      </c>
      <c r="L84" s="501" t="s">
        <v>252</v>
      </c>
      <c r="M84" s="501" t="s">
        <v>252</v>
      </c>
      <c r="N84" s="500"/>
      <c r="O84" s="464"/>
      <c r="P84" s="15"/>
      <c r="Q84" s="15"/>
      <c r="R84" s="15"/>
      <c r="S84" s="15"/>
    </row>
    <row r="85" spans="2:19" x14ac:dyDescent="0.25">
      <c r="B85" s="523"/>
      <c r="C85" s="22" t="s">
        <v>33</v>
      </c>
      <c r="D85" s="18">
        <v>45273</v>
      </c>
      <c r="E85" s="466" t="s">
        <v>243</v>
      </c>
      <c r="F85" s="467" t="s">
        <v>243</v>
      </c>
      <c r="G85" s="477" t="s">
        <v>249</v>
      </c>
      <c r="H85" s="477" t="s">
        <v>249</v>
      </c>
      <c r="I85" s="477" t="s">
        <v>249</v>
      </c>
      <c r="J85" s="498"/>
      <c r="K85" s="501" t="s">
        <v>252</v>
      </c>
      <c r="L85" s="501" t="s">
        <v>252</v>
      </c>
      <c r="M85" s="33"/>
      <c r="N85" s="500"/>
      <c r="O85" s="464"/>
    </row>
    <row r="86" spans="2:19" x14ac:dyDescent="0.25">
      <c r="B86" s="523"/>
      <c r="C86" s="17" t="s">
        <v>35</v>
      </c>
      <c r="D86" s="18">
        <v>45274</v>
      </c>
      <c r="E86" s="466" t="s">
        <v>243</v>
      </c>
      <c r="F86" s="467" t="s">
        <v>243</v>
      </c>
      <c r="G86" s="469" t="s">
        <v>244</v>
      </c>
      <c r="H86" s="469" t="s">
        <v>244</v>
      </c>
      <c r="I86" s="469" t="s">
        <v>244</v>
      </c>
      <c r="J86" s="498"/>
      <c r="K86" s="501" t="s">
        <v>252</v>
      </c>
      <c r="L86" s="501" t="s">
        <v>252</v>
      </c>
      <c r="M86" s="33"/>
      <c r="N86" s="500"/>
      <c r="O86" s="464"/>
    </row>
    <row r="87" spans="2:19" x14ac:dyDescent="0.25">
      <c r="B87" s="523"/>
      <c r="C87" s="17" t="s">
        <v>37</v>
      </c>
      <c r="D87" s="18">
        <v>45275</v>
      </c>
      <c r="E87" s="466" t="s">
        <v>243</v>
      </c>
      <c r="F87" s="467" t="s">
        <v>243</v>
      </c>
      <c r="G87" s="469" t="s">
        <v>244</v>
      </c>
      <c r="H87" s="469" t="s">
        <v>244</v>
      </c>
      <c r="I87" s="498"/>
      <c r="J87" s="498"/>
      <c r="M87" s="33"/>
      <c r="N87" s="502"/>
      <c r="O87" s="464"/>
    </row>
    <row r="88" spans="2:19" x14ac:dyDescent="0.25">
      <c r="B88" s="523"/>
      <c r="C88" s="20" t="s">
        <v>39</v>
      </c>
      <c r="D88" s="21">
        <v>45276</v>
      </c>
      <c r="E88" s="63"/>
      <c r="F88" s="64"/>
      <c r="G88" s="64"/>
      <c r="H88" s="64"/>
      <c r="I88" s="64"/>
      <c r="J88" s="64"/>
      <c r="K88" s="64"/>
      <c r="L88" s="64"/>
      <c r="M88" s="64"/>
      <c r="N88" s="65"/>
      <c r="O88" s="464"/>
    </row>
    <row r="89" spans="2:19" x14ac:dyDescent="0.25">
      <c r="B89" s="523"/>
      <c r="C89" s="20" t="s">
        <v>40</v>
      </c>
      <c r="D89" s="21">
        <v>45277</v>
      </c>
      <c r="E89" s="63"/>
      <c r="F89" s="64"/>
      <c r="G89" s="64"/>
      <c r="H89" s="64"/>
      <c r="I89" s="64"/>
      <c r="J89" s="64"/>
      <c r="K89" s="64"/>
      <c r="L89" s="64"/>
      <c r="M89" s="64"/>
      <c r="N89" s="65"/>
      <c r="O89" s="464"/>
    </row>
    <row r="90" spans="2:19" x14ac:dyDescent="0.25">
      <c r="B90" s="523"/>
      <c r="C90" s="20" t="s">
        <v>29</v>
      </c>
      <c r="D90" s="21">
        <v>45278</v>
      </c>
      <c r="E90" s="503" t="s">
        <v>96</v>
      </c>
      <c r="F90" s="504"/>
      <c r="G90" s="504"/>
      <c r="H90" s="504"/>
      <c r="I90" s="504"/>
      <c r="J90" s="504"/>
      <c r="K90" s="504"/>
      <c r="L90" s="504"/>
      <c r="M90" s="504"/>
      <c r="N90" s="505"/>
      <c r="O90" s="464"/>
    </row>
    <row r="91" spans="2:19" x14ac:dyDescent="0.25">
      <c r="B91" s="523"/>
      <c r="C91" s="20" t="s">
        <v>31</v>
      </c>
      <c r="D91" s="21">
        <v>45300</v>
      </c>
      <c r="E91" s="503"/>
      <c r="F91" s="504"/>
      <c r="G91" s="504"/>
      <c r="H91" s="504"/>
      <c r="I91" s="504"/>
      <c r="J91" s="504"/>
      <c r="K91" s="504"/>
      <c r="L91" s="504"/>
      <c r="M91" s="504"/>
      <c r="N91" s="505"/>
      <c r="O91" s="464"/>
    </row>
    <row r="92" spans="2:19" x14ac:dyDescent="0.25">
      <c r="B92" s="523"/>
      <c r="C92" s="17" t="s">
        <v>33</v>
      </c>
      <c r="D92" s="18">
        <v>45301</v>
      </c>
      <c r="E92" s="533" t="s">
        <v>249</v>
      </c>
      <c r="F92" s="477" t="s">
        <v>249</v>
      </c>
      <c r="G92" s="469" t="s">
        <v>244</v>
      </c>
      <c r="H92" s="469" t="s">
        <v>244</v>
      </c>
      <c r="I92" s="469" t="s">
        <v>244</v>
      </c>
      <c r="J92" s="534"/>
      <c r="M92" s="33"/>
      <c r="N92" s="309"/>
      <c r="O92" s="464"/>
    </row>
    <row r="93" spans="2:19" x14ac:dyDescent="0.25">
      <c r="B93" s="523"/>
      <c r="C93" s="17" t="s">
        <v>35</v>
      </c>
      <c r="D93" s="18">
        <v>45302</v>
      </c>
      <c r="E93" s="533" t="s">
        <v>249</v>
      </c>
      <c r="F93" s="477" t="s">
        <v>249</v>
      </c>
      <c r="G93" s="469" t="s">
        <v>244</v>
      </c>
      <c r="H93" s="469" t="s">
        <v>244</v>
      </c>
      <c r="I93" s="469" t="s">
        <v>244</v>
      </c>
      <c r="J93" s="534"/>
      <c r="M93" s="33"/>
      <c r="N93" s="28"/>
      <c r="O93" s="464"/>
    </row>
    <row r="94" spans="2:19" x14ac:dyDescent="0.25">
      <c r="B94" s="523"/>
      <c r="C94" s="17" t="s">
        <v>37</v>
      </c>
      <c r="D94" s="18">
        <v>45303</v>
      </c>
      <c r="E94" s="533" t="s">
        <v>249</v>
      </c>
      <c r="F94" s="477" t="s">
        <v>249</v>
      </c>
      <c r="G94" s="469" t="s">
        <v>244</v>
      </c>
      <c r="H94" s="469" t="s">
        <v>244</v>
      </c>
      <c r="I94" s="469" t="s">
        <v>244</v>
      </c>
      <c r="J94" s="534"/>
      <c r="M94" s="33"/>
      <c r="N94" s="28"/>
      <c r="O94" s="464"/>
    </row>
    <row r="95" spans="2:19" x14ac:dyDescent="0.25">
      <c r="B95" s="523"/>
      <c r="C95" s="20" t="s">
        <v>39</v>
      </c>
      <c r="D95" s="21">
        <v>45304</v>
      </c>
      <c r="E95" s="102"/>
      <c r="F95" s="103"/>
      <c r="G95" s="103"/>
      <c r="H95" s="103"/>
      <c r="I95" s="103"/>
      <c r="J95" s="103"/>
      <c r="K95" s="103"/>
      <c r="L95" s="103"/>
      <c r="M95" s="103"/>
      <c r="N95" s="104"/>
      <c r="O95" s="464"/>
    </row>
    <row r="96" spans="2:19" x14ac:dyDescent="0.25">
      <c r="B96" s="523"/>
      <c r="C96" s="20" t="s">
        <v>40</v>
      </c>
      <c r="D96" s="21">
        <v>45305</v>
      </c>
      <c r="E96" s="102"/>
      <c r="F96" s="103"/>
      <c r="G96" s="103"/>
      <c r="H96" s="103"/>
      <c r="I96" s="103"/>
      <c r="J96" s="103"/>
      <c r="K96" s="103"/>
      <c r="L96" s="103"/>
      <c r="M96" s="103"/>
      <c r="N96" s="104"/>
      <c r="O96" s="464"/>
    </row>
    <row r="97" spans="2:15" x14ac:dyDescent="0.25">
      <c r="B97" s="523"/>
      <c r="C97" s="17" t="s">
        <v>29</v>
      </c>
      <c r="D97" s="18">
        <v>45306</v>
      </c>
      <c r="E97" s="303" t="s">
        <v>69</v>
      </c>
      <c r="F97" s="304"/>
      <c r="G97" s="304"/>
      <c r="H97" s="304"/>
      <c r="I97" s="304"/>
      <c r="J97" s="304"/>
      <c r="K97" s="304"/>
      <c r="L97" s="304"/>
      <c r="M97" s="304"/>
      <c r="N97" s="305"/>
      <c r="O97" s="464"/>
    </row>
    <row r="98" spans="2:15" x14ac:dyDescent="0.25">
      <c r="B98" s="523"/>
      <c r="C98" s="17" t="s">
        <v>31</v>
      </c>
      <c r="D98" s="18">
        <v>45307</v>
      </c>
      <c r="E98" s="303"/>
      <c r="F98" s="304"/>
      <c r="G98" s="304"/>
      <c r="H98" s="304"/>
      <c r="I98" s="304"/>
      <c r="J98" s="304"/>
      <c r="K98" s="304"/>
      <c r="L98" s="304"/>
      <c r="M98" s="304"/>
      <c r="N98" s="305"/>
      <c r="O98" s="464"/>
    </row>
    <row r="99" spans="2:15" x14ac:dyDescent="0.25">
      <c r="B99" s="523"/>
      <c r="C99" s="17" t="s">
        <v>33</v>
      </c>
      <c r="D99" s="18">
        <v>45308</v>
      </c>
      <c r="E99" s="303"/>
      <c r="F99" s="304"/>
      <c r="G99" s="304"/>
      <c r="H99" s="304"/>
      <c r="I99" s="304"/>
      <c r="J99" s="304"/>
      <c r="K99" s="304"/>
      <c r="L99" s="304"/>
      <c r="M99" s="304"/>
      <c r="N99" s="305"/>
      <c r="O99" s="464"/>
    </row>
    <row r="100" spans="2:15" x14ac:dyDescent="0.25">
      <c r="B100" s="523"/>
      <c r="C100" s="17" t="s">
        <v>35</v>
      </c>
      <c r="D100" s="18">
        <v>45309</v>
      </c>
      <c r="E100" s="303"/>
      <c r="F100" s="304"/>
      <c r="G100" s="304"/>
      <c r="H100" s="304"/>
      <c r="I100" s="304"/>
      <c r="J100" s="304"/>
      <c r="K100" s="304"/>
      <c r="L100" s="304"/>
      <c r="M100" s="304"/>
      <c r="N100" s="305"/>
      <c r="O100" s="464"/>
    </row>
    <row r="101" spans="2:15" ht="15.75" thickBot="1" x14ac:dyDescent="0.3">
      <c r="B101" s="523"/>
      <c r="C101" s="217" t="s">
        <v>37</v>
      </c>
      <c r="D101" s="218">
        <v>45310</v>
      </c>
      <c r="E101" s="311"/>
      <c r="F101" s="312"/>
      <c r="G101" s="312"/>
      <c r="H101" s="312"/>
      <c r="I101" s="312"/>
      <c r="J101" s="312"/>
      <c r="K101" s="312"/>
      <c r="L101" s="312"/>
      <c r="M101" s="312"/>
      <c r="N101" s="313"/>
      <c r="O101" s="464"/>
    </row>
    <row r="102" spans="2:15" x14ac:dyDescent="0.25">
      <c r="B102" s="523"/>
      <c r="C102" s="77" t="s">
        <v>47</v>
      </c>
      <c r="D102" s="78"/>
      <c r="E102" s="79"/>
      <c r="F102" s="79"/>
      <c r="G102" s="79"/>
      <c r="H102" s="79"/>
      <c r="I102" s="79"/>
      <c r="J102" s="79"/>
      <c r="K102" s="79"/>
      <c r="L102" s="79"/>
      <c r="M102" s="79"/>
      <c r="N102" s="80"/>
      <c r="O102" s="460"/>
    </row>
    <row r="103" spans="2:15" ht="15.75" thickBot="1" x14ac:dyDescent="0.3">
      <c r="B103" s="535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3"/>
      <c r="O103" s="514"/>
    </row>
    <row r="104" spans="2:15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2:15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2:15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2:15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2:15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2:15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2:15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2:15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2:15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2:15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2:15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2:15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2:15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2:15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2:15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2:15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2:15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2:15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2:15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2:15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2:15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2:15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2:15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2:15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2:15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2:15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2:15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2:15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2:15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2:15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2:15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2:15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2:15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2:15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2:15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2:15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2:15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2:15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2:15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2:15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2:15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2:15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2:15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2:15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2:15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2:15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2:15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2:15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2:15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2:15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2:15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2:15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2:15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2:15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2:15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2:15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2:15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2:15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2:15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2:15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2:15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2:15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2:15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2:15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2:15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2:15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2:15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2:15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2:15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2:15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2:15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2:15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2:15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2:15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2:15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2:15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2:15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2:15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2:15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2:15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2:15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2:15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2:15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2:15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2:15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2:15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2:15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2:15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2:15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2:15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2:15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2:15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2:15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2:15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2:15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2:15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2:15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2:15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2:15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2:15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2:15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2:15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2:15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2:15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2:15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2:15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2:15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2:15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2:15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2:15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2:15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2:15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2:15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2:15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2:15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2:15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2:15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2:15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2:15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2:15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2:15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2:15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2:15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2:15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2:15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2:15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2:15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2:15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2:15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2:15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2:15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2:15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2:15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2:15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2:15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2:15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2:15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2:15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2:15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2:15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2:15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2:15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2:15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2:15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15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2:15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2:15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2:15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2:15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2:15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2:15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2:15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2:15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2:15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2:15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2:15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2:15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2:15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2:15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2:15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2:15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2:15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2:15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2:15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2:15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2:15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2:15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2:15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2:15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2:15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2:15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2:15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2:15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2:15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2:15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2:15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2:15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2:15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2:15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2:15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2:15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2:15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2:15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2:15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2:15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2:15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2:15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2:15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2:15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2:15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2:15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2:15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2:15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2:15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2:15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2:15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2:15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2:15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2:15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2:15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2:15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2:15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2:15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2:15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2:15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2:15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2:15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2:15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2:15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2:15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2:15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2:15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2:15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2:15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2:15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2:15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2:15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2:15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2:15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2:15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2:15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2:15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2:15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2:15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2:15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2:15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2:15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2:15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2:15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2:15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2:15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2:15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2:15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2:15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2:15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2:15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2:15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2:15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2:1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2:1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2:15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2:15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2:15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2:15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2:15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2:15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2:15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2:15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2:15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2:15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2:15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2:15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2:15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2:15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2:15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2:15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2:15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2:15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2:15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2:15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2:15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2:15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2:15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2:15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2:15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2:15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2:15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2:15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2:15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2:15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2:15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2:15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2:15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2:15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2:15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2:15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2:15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2:15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2:1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2:15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2:15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2:15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2:15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2:15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2:15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2:15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2:15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2:15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2:15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2:15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2:15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2:15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2:15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2:15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2:15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2:15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2:15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2:15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2:15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2:15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2:15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2:15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2:15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2:15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2:15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2:15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2:15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2:15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2:15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2:15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2:15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2:15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2:15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2:15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2:15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2:15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2:15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2:15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2:15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2:15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2:15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2:15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2:15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2:15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2:15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2:15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2:15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2:15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2:15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2:15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2:15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2:15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2:15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2:15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2:15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2:15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2:15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2:15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2:15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2:15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2:15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2:15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2:15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2:15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2:15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2:15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2:15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2:15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2:15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2:15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2:15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2:15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2:15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2:15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2:15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2:15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2:15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2:15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2:15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2:15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2:15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2:15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2:15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2:15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2:15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2:15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2:15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2:15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2:15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2:15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2:15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2:15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2:15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2:15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2:15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2:15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2:15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2:15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2:15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2:15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2:15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2:15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2:15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2:15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2:15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2:15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2:15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2:15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2:15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2:15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2:15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2:15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2:15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2:15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2:15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2:15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2:15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2:15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2:15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2:15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2:15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2:15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2:15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2:15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2:15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2:15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2:15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2:15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2:15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2:15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2:15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2:15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2:15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2:15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2:15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2:15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2:15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2:15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2:15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2:15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2:15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2:15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2:15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2:15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2:15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2:15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2:15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2:15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2:15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2:15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2:15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2:15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2:15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2:15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2:15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2:15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2:15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2:15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2:15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2:15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2:15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2:15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2:15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2:15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2:15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2:15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2:15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2:15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2:15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2:15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2:15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2:15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2:15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2:15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2:15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2:15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2:15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2:15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2:15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2:15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2:15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2:15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2:15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2:15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2:15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2:15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2:15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2:15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2:15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2:15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2:15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2:15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2:15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2:15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2:15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2:15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2:15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2:15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2:15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2:15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2:15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2:15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2:15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2:15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2:15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2:15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2:15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2:15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2:15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2:15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2:15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2:15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2:15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2:15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2:15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2:15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2:15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2:15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2:15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2:15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2:15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2:15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2:15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2:15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2:15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2:15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2:15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2:15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2:15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2:15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2:15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2:15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2:15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2:15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2:15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2:15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2:15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2:15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2:15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2:15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2:15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2:15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2:15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2:15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2:15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2:15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2:15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2:15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2:15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2:15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2:15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2:15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2:15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2:15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2:15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2:15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2:15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2:15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2:15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2:15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2:15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2:15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2:15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2:15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2:15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2:15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2:15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2:15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2:15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2:15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2:15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2:15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2:15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2:15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2:15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2:15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2:15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2:15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2:15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2:15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2:15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2:15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2:15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2:15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2:15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2:15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2:15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2:15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2:15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2:15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2:15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2:15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2:15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2:15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2:15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2:15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2:15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2:15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2:15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2:15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2:15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2:15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2:15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2:15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2:15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2:15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2:15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2:15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2:15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2:15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2:15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2:15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2:15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2:15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2:15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2:15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2:15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2:15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2:15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2:15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2:15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2:15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2:15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2:15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2:15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2:15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2:15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2:15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2:15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2:15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2:15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2:15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2:15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2:15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2:15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2:15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2:15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2:15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2:15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2:15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2:15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2:15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2:15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2:15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2:15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2:15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2:15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2:15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2:15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2:15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2:15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2:15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2:15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2:15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2:15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2:15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2:15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2:15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2:15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2:15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2:15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2:15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2:15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2:15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2:15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2:15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2:15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2:15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2:15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2:15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2:15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2:15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2:15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2:15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2:15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2:15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2:15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2:15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2:15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2:15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2:15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2:15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2:15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2:15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2:15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2:15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2:15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2:15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2:15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2:15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2:15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2:15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2:15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2:15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2:15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2:15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2:15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2:15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2:15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2:15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2:15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2:15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2:15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2:15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2:15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2:15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2:15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2:15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2:15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2:15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2:15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2:15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2:15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2:15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2:15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2:15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2:15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2:15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2:15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2:15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2:15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2:15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2:15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2:15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2:15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2:15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2:15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2:15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2:15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2:15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2:15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2:15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2:15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2:15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2:15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2:15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2:15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2:15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2:15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2:15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2:15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2:15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2:15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2:15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2:15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2:15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2:15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2:15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2:15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2:15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2:15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2:15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2:15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2:15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2:15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2:15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2:15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2:15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2:15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2:15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2:15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2:15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2:15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2:15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2:15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2:15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2:15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2:15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2:15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2:15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2:15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2:15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2:15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2:15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2:15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2:15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2:15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2:15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2:15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2:15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2:15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2:15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2:15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2:15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2:15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2:15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2:15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2:15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2:15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2:15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2:15" x14ac:dyDescent="0.25"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4"/>
      <c r="N888" s="44"/>
      <c r="O888" s="44"/>
    </row>
  </sheetData>
  <mergeCells count="47">
    <mergeCell ref="E96:N96"/>
    <mergeCell ref="E97:N101"/>
    <mergeCell ref="C102:N103"/>
    <mergeCell ref="E78:N78"/>
    <mergeCell ref="E79:N79"/>
    <mergeCell ref="E80:N80"/>
    <mergeCell ref="C81:N82"/>
    <mergeCell ref="E90:N91"/>
    <mergeCell ref="E95:N95"/>
    <mergeCell ref="E59:N59"/>
    <mergeCell ref="E65:N65"/>
    <mergeCell ref="E66:N66"/>
    <mergeCell ref="E67:N71"/>
    <mergeCell ref="E72:N72"/>
    <mergeCell ref="E73:N73"/>
    <mergeCell ref="E44:N44"/>
    <mergeCell ref="E45:N45"/>
    <mergeCell ref="E51:N51"/>
    <mergeCell ref="E52:N52"/>
    <mergeCell ref="E53:N57"/>
    <mergeCell ref="E58:N58"/>
    <mergeCell ref="E25:N29"/>
    <mergeCell ref="E30:N30"/>
    <mergeCell ref="E31:N31"/>
    <mergeCell ref="E37:N37"/>
    <mergeCell ref="E38:N38"/>
    <mergeCell ref="E39:N43"/>
    <mergeCell ref="C8:D8"/>
    <mergeCell ref="B9:O9"/>
    <mergeCell ref="B10:B103"/>
    <mergeCell ref="C10:D10"/>
    <mergeCell ref="O10:O103"/>
    <mergeCell ref="E11:N15"/>
    <mergeCell ref="E16:N16"/>
    <mergeCell ref="E17:N17"/>
    <mergeCell ref="E23:N23"/>
    <mergeCell ref="E24:N24"/>
    <mergeCell ref="B2:O2"/>
    <mergeCell ref="B3:O3"/>
    <mergeCell ref="B4:O4"/>
    <mergeCell ref="B5:O5"/>
    <mergeCell ref="C6:D6"/>
    <mergeCell ref="E6:H6"/>
    <mergeCell ref="I6:J6"/>
    <mergeCell ref="K6:M6"/>
    <mergeCell ref="N6:N7"/>
    <mergeCell ref="O6:O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22D5A-E291-4D31-9153-D16E1EB6A4A6}">
  <sheetPr>
    <tabColor rgb="FF00B050"/>
  </sheetPr>
  <dimension ref="A1:S936"/>
  <sheetViews>
    <sheetView workbookViewId="0">
      <selection sqref="A1:S1048576"/>
    </sheetView>
  </sheetViews>
  <sheetFormatPr defaultRowHeight="15" x14ac:dyDescent="0.25"/>
  <cols>
    <col min="1" max="1" width="9.140625" style="2"/>
    <col min="2" max="12" width="18.85546875" style="33" customWidth="1"/>
    <col min="13" max="15" width="18.85546875" style="45" customWidth="1"/>
    <col min="16" max="16" width="8.85546875" style="2"/>
    <col min="17" max="17" width="23" style="431" customWidth="1"/>
    <col min="18" max="19" width="9.140625" style="2"/>
  </cols>
  <sheetData>
    <row r="1" spans="2:19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9" ht="23.25" x14ac:dyDescent="0.25">
      <c r="B2" s="399" t="s">
        <v>0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1"/>
    </row>
    <row r="3" spans="2:19" ht="20.25" x14ac:dyDescent="0.25">
      <c r="B3" s="402" t="s">
        <v>1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4"/>
    </row>
    <row r="4" spans="2:19" ht="19.5" thickBot="1" x14ac:dyDescent="0.3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2:19" ht="46.5" customHeight="1" thickBot="1" x14ac:dyDescent="0.3">
      <c r="B5" s="114" t="s">
        <v>260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</row>
    <row r="6" spans="2:19" ht="30.75" customHeight="1" x14ac:dyDescent="0.25">
      <c r="B6" s="432" t="s">
        <v>113</v>
      </c>
      <c r="C6" s="434" t="s">
        <v>205</v>
      </c>
      <c r="D6" s="434"/>
      <c r="E6" s="435" t="s">
        <v>206</v>
      </c>
      <c r="F6" s="435"/>
      <c r="G6" s="435"/>
      <c r="H6" s="435"/>
      <c r="I6" s="436" t="s">
        <v>207</v>
      </c>
      <c r="J6" s="436"/>
      <c r="K6" s="385" t="s">
        <v>208</v>
      </c>
      <c r="L6" s="385"/>
      <c r="M6" s="385"/>
      <c r="N6" s="437" t="s">
        <v>209</v>
      </c>
      <c r="O6" s="438" t="s">
        <v>210</v>
      </c>
    </row>
    <row r="7" spans="2:19" ht="36" x14ac:dyDescent="0.25">
      <c r="B7" s="439" t="s">
        <v>4</v>
      </c>
      <c r="C7" s="515" t="s">
        <v>211</v>
      </c>
      <c r="D7" s="441" t="s">
        <v>212</v>
      </c>
      <c r="E7" s="442" t="s">
        <v>213</v>
      </c>
      <c r="F7" s="443" t="s">
        <v>214</v>
      </c>
      <c r="G7" s="202" t="s">
        <v>215</v>
      </c>
      <c r="H7" s="444" t="s">
        <v>216</v>
      </c>
      <c r="I7" s="445" t="s">
        <v>217</v>
      </c>
      <c r="J7" s="446" t="s">
        <v>218</v>
      </c>
      <c r="K7" s="447" t="s">
        <v>219</v>
      </c>
      <c r="L7" s="203" t="s">
        <v>220</v>
      </c>
      <c r="M7" s="448" t="s">
        <v>221</v>
      </c>
      <c r="N7" s="449"/>
      <c r="O7" s="450"/>
    </row>
    <row r="8" spans="2:19" ht="36.75" thickBot="1" x14ac:dyDescent="0.3">
      <c r="B8" s="451" t="s">
        <v>12</v>
      </c>
      <c r="C8" s="536" t="s">
        <v>222</v>
      </c>
      <c r="D8" s="227" t="s">
        <v>223</v>
      </c>
      <c r="E8" s="227" t="s">
        <v>261</v>
      </c>
      <c r="F8" s="227" t="s">
        <v>225</v>
      </c>
      <c r="G8" s="227" t="s">
        <v>226</v>
      </c>
      <c r="H8" s="227" t="s">
        <v>227</v>
      </c>
      <c r="I8" s="227" t="s">
        <v>191</v>
      </c>
      <c r="J8" s="47" t="s">
        <v>262</v>
      </c>
      <c r="K8" s="47" t="s">
        <v>263</v>
      </c>
      <c r="L8" s="47" t="s">
        <v>264</v>
      </c>
      <c r="M8" s="47" t="s">
        <v>265</v>
      </c>
      <c r="N8" s="47" t="s">
        <v>266</v>
      </c>
      <c r="O8" s="452"/>
    </row>
    <row r="9" spans="2:19" ht="18.75" thickBot="1" x14ac:dyDescent="0.3">
      <c r="B9" s="519" t="s">
        <v>267</v>
      </c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1"/>
    </row>
    <row r="10" spans="2:19" ht="15.75" thickBot="1" x14ac:dyDescent="0.3">
      <c r="B10" s="456"/>
      <c r="C10" s="320" t="s">
        <v>19</v>
      </c>
      <c r="D10" s="321"/>
      <c r="E10" s="537" t="s">
        <v>20</v>
      </c>
      <c r="F10" s="538" t="s">
        <v>21</v>
      </c>
      <c r="G10" s="538" t="s">
        <v>22</v>
      </c>
      <c r="H10" s="538" t="s">
        <v>23</v>
      </c>
      <c r="I10" s="538" t="s">
        <v>24</v>
      </c>
      <c r="J10" s="538" t="s">
        <v>25</v>
      </c>
      <c r="K10" s="538" t="s">
        <v>26</v>
      </c>
      <c r="L10" s="539" t="s">
        <v>27</v>
      </c>
      <c r="M10" s="67" t="s">
        <v>28</v>
      </c>
      <c r="N10" s="67" t="s">
        <v>127</v>
      </c>
      <c r="O10" s="456"/>
      <c r="P10" s="15"/>
      <c r="Q10" s="459" t="s">
        <v>235</v>
      </c>
      <c r="R10" s="459">
        <f>COUNTIF(D10:N101, "Diagn. per Imm.")</f>
        <v>28</v>
      </c>
      <c r="S10" s="459"/>
    </row>
    <row r="11" spans="2:19" x14ac:dyDescent="0.25">
      <c r="B11" s="460"/>
      <c r="C11" s="12" t="s">
        <v>29</v>
      </c>
      <c r="D11" s="13">
        <v>45201</v>
      </c>
      <c r="E11" s="540" t="s">
        <v>251</v>
      </c>
      <c r="F11" s="541" t="s">
        <v>251</v>
      </c>
      <c r="G11" s="541" t="s">
        <v>251</v>
      </c>
      <c r="H11" s="542" t="s">
        <v>236</v>
      </c>
      <c r="I11" s="542" t="s">
        <v>236</v>
      </c>
      <c r="J11" s="543"/>
      <c r="K11" s="43"/>
      <c r="L11" s="43"/>
      <c r="M11" s="43"/>
      <c r="N11" s="544"/>
      <c r="O11" s="464"/>
      <c r="P11" s="15"/>
      <c r="Q11" s="459" t="s">
        <v>236</v>
      </c>
      <c r="R11" s="459">
        <f>COUNTIF(D10:N99, "Radioterapia")</f>
        <v>14</v>
      </c>
      <c r="S11" s="459"/>
    </row>
    <row r="12" spans="2:19" x14ac:dyDescent="0.25">
      <c r="B12" s="460"/>
      <c r="C12" s="17" t="s">
        <v>31</v>
      </c>
      <c r="D12" s="18">
        <v>45202</v>
      </c>
      <c r="E12" s="506" t="s">
        <v>251</v>
      </c>
      <c r="F12" s="499" t="s">
        <v>251</v>
      </c>
      <c r="G12" s="499" t="s">
        <v>251</v>
      </c>
      <c r="H12" s="468" t="s">
        <v>236</v>
      </c>
      <c r="I12" s="468" t="s">
        <v>236</v>
      </c>
      <c r="J12" s="310"/>
      <c r="M12" s="33"/>
      <c r="N12" s="309"/>
      <c r="O12" s="464"/>
      <c r="P12" s="15"/>
      <c r="Q12" s="459" t="s">
        <v>237</v>
      </c>
      <c r="R12" s="459">
        <f>COUNTIF(D10:O99, "Mal. App. Locomotore")</f>
        <v>14</v>
      </c>
      <c r="S12" s="459"/>
    </row>
    <row r="13" spans="2:19" x14ac:dyDescent="0.25">
      <c r="B13" s="460"/>
      <c r="C13" s="17" t="s">
        <v>33</v>
      </c>
      <c r="D13" s="18">
        <v>45203</v>
      </c>
      <c r="E13" s="506" t="s">
        <v>251</v>
      </c>
      <c r="F13" s="499" t="s">
        <v>251</v>
      </c>
      <c r="G13" s="499" t="s">
        <v>251</v>
      </c>
      <c r="H13" s="468" t="s">
        <v>236</v>
      </c>
      <c r="I13" s="468" t="s">
        <v>236</v>
      </c>
      <c r="J13" s="310"/>
      <c r="M13" s="33"/>
      <c r="N13" s="309"/>
      <c r="O13" s="464"/>
      <c r="P13" s="15"/>
      <c r="Q13" s="459" t="s">
        <v>238</v>
      </c>
      <c r="R13" s="459">
        <f>COUNTIF(D10:N99, "Fisiatria")</f>
        <v>14</v>
      </c>
      <c r="S13" s="459"/>
    </row>
    <row r="14" spans="2:19" x14ac:dyDescent="0.25">
      <c r="B14" s="460"/>
      <c r="C14" s="17" t="s">
        <v>35</v>
      </c>
      <c r="D14" s="18">
        <v>45204</v>
      </c>
      <c r="E14" s="506" t="s">
        <v>251</v>
      </c>
      <c r="F14" s="499" t="s">
        <v>251</v>
      </c>
      <c r="G14" s="468" t="s">
        <v>236</v>
      </c>
      <c r="H14" s="468" t="s">
        <v>236</v>
      </c>
      <c r="I14" s="468" t="s">
        <v>236</v>
      </c>
      <c r="J14" s="310"/>
      <c r="M14" s="33"/>
      <c r="N14" s="309"/>
      <c r="O14" s="464"/>
      <c r="P14" s="15"/>
      <c r="Q14" s="459" t="s">
        <v>239</v>
      </c>
      <c r="R14" s="459">
        <f>COUNTIF(D10:N99, "Chir. Maxillo-Facc.")</f>
        <v>7</v>
      </c>
      <c r="S14" s="459"/>
    </row>
    <row r="15" spans="2:19" x14ac:dyDescent="0.25">
      <c r="B15" s="460"/>
      <c r="C15" s="17" t="s">
        <v>37</v>
      </c>
      <c r="D15" s="18">
        <v>45205</v>
      </c>
      <c r="E15" s="506" t="s">
        <v>251</v>
      </c>
      <c r="F15" s="499" t="s">
        <v>251</v>
      </c>
      <c r="G15" s="499" t="s">
        <v>251</v>
      </c>
      <c r="H15" s="468" t="s">
        <v>236</v>
      </c>
      <c r="I15" s="468" t="s">
        <v>236</v>
      </c>
      <c r="J15" s="310"/>
      <c r="M15" s="33"/>
      <c r="N15" s="309"/>
      <c r="O15" s="464"/>
      <c r="P15" s="15"/>
      <c r="Q15" s="459" t="s">
        <v>240</v>
      </c>
      <c r="R15" s="459">
        <f>COUNTIF(D10:N99, "chir. Plastica")</f>
        <v>7</v>
      </c>
      <c r="S15" s="459"/>
    </row>
    <row r="16" spans="2:19" x14ac:dyDescent="0.25">
      <c r="B16" s="460"/>
      <c r="C16" s="20" t="s">
        <v>39</v>
      </c>
      <c r="D16" s="21">
        <v>45206</v>
      </c>
      <c r="E16" s="102"/>
      <c r="F16" s="103"/>
      <c r="G16" s="103"/>
      <c r="H16" s="103"/>
      <c r="I16" s="103"/>
      <c r="J16" s="103"/>
      <c r="K16" s="103"/>
      <c r="L16" s="103"/>
      <c r="M16" s="103"/>
      <c r="N16" s="104"/>
      <c r="O16" s="464"/>
      <c r="P16" s="15"/>
      <c r="Q16" s="459" t="s">
        <v>241</v>
      </c>
      <c r="R16" s="459">
        <f>COUNTIF(D10:N99, "Farmacologia")</f>
        <v>14</v>
      </c>
      <c r="S16" s="459"/>
    </row>
    <row r="17" spans="2:19" x14ac:dyDescent="0.25">
      <c r="B17" s="460"/>
      <c r="C17" s="20" t="s">
        <v>40</v>
      </c>
      <c r="D17" s="21">
        <v>45207</v>
      </c>
      <c r="E17" s="102"/>
      <c r="F17" s="103"/>
      <c r="G17" s="103"/>
      <c r="H17" s="103"/>
      <c r="I17" s="103"/>
      <c r="J17" s="103"/>
      <c r="K17" s="103"/>
      <c r="L17" s="103"/>
      <c r="M17" s="103"/>
      <c r="N17" s="104"/>
      <c r="O17" s="464"/>
      <c r="P17" s="15"/>
      <c r="Q17" s="465" t="s">
        <v>242</v>
      </c>
      <c r="R17" s="459">
        <f>COUNTIF(D10:N99, "Med. Interna")</f>
        <v>14</v>
      </c>
      <c r="S17" s="459"/>
    </row>
    <row r="18" spans="2:19" x14ac:dyDescent="0.25">
      <c r="B18" s="460"/>
      <c r="C18" s="17" t="s">
        <v>29</v>
      </c>
      <c r="D18" s="18">
        <v>45208</v>
      </c>
      <c r="E18" s="303" t="s">
        <v>69</v>
      </c>
      <c r="F18" s="304"/>
      <c r="G18" s="304"/>
      <c r="H18" s="304"/>
      <c r="I18" s="304"/>
      <c r="J18" s="304"/>
      <c r="K18" s="304"/>
      <c r="L18" s="304"/>
      <c r="M18" s="304"/>
      <c r="N18" s="305"/>
      <c r="O18" s="464"/>
      <c r="P18" s="15"/>
      <c r="Q18" s="465" t="s">
        <v>245</v>
      </c>
      <c r="R18" s="459">
        <f>COUNTIF(D10:N99, "Igiene")</f>
        <v>49</v>
      </c>
      <c r="S18" s="459"/>
    </row>
    <row r="19" spans="2:19" x14ac:dyDescent="0.25">
      <c r="B19" s="460"/>
      <c r="C19" s="17" t="s">
        <v>31</v>
      </c>
      <c r="D19" s="18">
        <v>45209</v>
      </c>
      <c r="E19" s="303"/>
      <c r="F19" s="304"/>
      <c r="G19" s="304"/>
      <c r="H19" s="304"/>
      <c r="I19" s="304"/>
      <c r="J19" s="304"/>
      <c r="K19" s="304"/>
      <c r="L19" s="304"/>
      <c r="M19" s="304"/>
      <c r="N19" s="305"/>
      <c r="O19" s="464"/>
      <c r="P19" s="15"/>
      <c r="Q19" s="465" t="s">
        <v>246</v>
      </c>
      <c r="R19" s="459">
        <f>COUNTIF(D10:N99, "Med. Del Lavoro")</f>
        <v>14</v>
      </c>
      <c r="S19" s="459"/>
    </row>
    <row r="20" spans="2:19" x14ac:dyDescent="0.25">
      <c r="B20" s="460"/>
      <c r="C20" s="17" t="s">
        <v>33</v>
      </c>
      <c r="D20" s="18">
        <v>45210</v>
      </c>
      <c r="E20" s="303"/>
      <c r="F20" s="304"/>
      <c r="G20" s="304"/>
      <c r="H20" s="304"/>
      <c r="I20" s="304"/>
      <c r="J20" s="304"/>
      <c r="K20" s="304"/>
      <c r="L20" s="304"/>
      <c r="M20" s="304"/>
      <c r="N20" s="305"/>
      <c r="O20" s="464"/>
      <c r="P20" s="15"/>
      <c r="Q20" s="465" t="s">
        <v>247</v>
      </c>
      <c r="R20" s="459">
        <f>COUNTIF(D10:N99, "Med. Legale")</f>
        <v>21</v>
      </c>
      <c r="S20" s="459"/>
    </row>
    <row r="21" spans="2:19" x14ac:dyDescent="0.25">
      <c r="B21" s="460"/>
      <c r="C21" s="17" t="s">
        <v>35</v>
      </c>
      <c r="D21" s="18">
        <v>45211</v>
      </c>
      <c r="E21" s="303"/>
      <c r="F21" s="304"/>
      <c r="G21" s="304"/>
      <c r="H21" s="304"/>
      <c r="I21" s="304"/>
      <c r="J21" s="304"/>
      <c r="K21" s="304"/>
      <c r="L21" s="304"/>
      <c r="M21" s="304"/>
      <c r="N21" s="305"/>
      <c r="O21" s="464"/>
      <c r="P21" s="15"/>
      <c r="Q21" s="465" t="s">
        <v>248</v>
      </c>
      <c r="R21" s="459">
        <f>COUNTIF(D10:N99, "Anatomia Patol.")</f>
        <v>35</v>
      </c>
      <c r="S21" s="459"/>
    </row>
    <row r="22" spans="2:19" x14ac:dyDescent="0.25">
      <c r="B22" s="460"/>
      <c r="C22" s="17" t="s">
        <v>37</v>
      </c>
      <c r="D22" s="18">
        <v>45212</v>
      </c>
      <c r="E22" s="303"/>
      <c r="F22" s="304"/>
      <c r="G22" s="304"/>
      <c r="H22" s="304"/>
      <c r="I22" s="304"/>
      <c r="J22" s="304"/>
      <c r="K22" s="304"/>
      <c r="L22" s="304"/>
      <c r="M22" s="304"/>
      <c r="N22" s="305"/>
      <c r="O22" s="464"/>
      <c r="P22" s="15"/>
      <c r="Q22" s="470"/>
      <c r="R22" s="15"/>
      <c r="S22" s="15"/>
    </row>
    <row r="23" spans="2:19" x14ac:dyDescent="0.25">
      <c r="B23" s="460"/>
      <c r="C23" s="20" t="s">
        <v>39</v>
      </c>
      <c r="D23" s="21">
        <v>45213</v>
      </c>
      <c r="E23" s="102"/>
      <c r="F23" s="103"/>
      <c r="G23" s="103"/>
      <c r="H23" s="103"/>
      <c r="I23" s="103"/>
      <c r="J23" s="103"/>
      <c r="K23" s="103"/>
      <c r="L23" s="103"/>
      <c r="M23" s="103"/>
      <c r="N23" s="104"/>
      <c r="O23" s="464"/>
      <c r="P23" s="15"/>
      <c r="Q23" s="470"/>
      <c r="R23" s="15"/>
      <c r="S23" s="15"/>
    </row>
    <row r="24" spans="2:19" x14ac:dyDescent="0.25">
      <c r="B24" s="460"/>
      <c r="C24" s="20" t="s">
        <v>40</v>
      </c>
      <c r="D24" s="21">
        <v>45214</v>
      </c>
      <c r="E24" s="102"/>
      <c r="F24" s="103"/>
      <c r="G24" s="103"/>
      <c r="H24" s="103"/>
      <c r="I24" s="103"/>
      <c r="J24" s="103"/>
      <c r="K24" s="103"/>
      <c r="L24" s="103"/>
      <c r="M24" s="103"/>
      <c r="N24" s="104"/>
      <c r="O24" s="464"/>
      <c r="P24" s="15"/>
      <c r="Q24" s="470"/>
      <c r="R24" s="15"/>
      <c r="S24" s="15"/>
    </row>
    <row r="25" spans="2:19" x14ac:dyDescent="0.25">
      <c r="B25" s="460"/>
      <c r="C25" s="22" t="s">
        <v>29</v>
      </c>
      <c r="D25" s="18">
        <v>45215</v>
      </c>
      <c r="E25" s="471" t="s">
        <v>245</v>
      </c>
      <c r="F25" s="472" t="s">
        <v>245</v>
      </c>
      <c r="G25" s="472" t="s">
        <v>245</v>
      </c>
      <c r="H25" s="468" t="s">
        <v>236</v>
      </c>
      <c r="I25" s="468" t="s">
        <v>236</v>
      </c>
      <c r="J25" s="468" t="s">
        <v>236</v>
      </c>
      <c r="K25" s="310"/>
      <c r="L25" s="478" t="s">
        <v>247</v>
      </c>
      <c r="M25" s="478" t="s">
        <v>247</v>
      </c>
      <c r="N25" s="299"/>
      <c r="O25" s="464"/>
      <c r="P25" s="15"/>
      <c r="Q25" s="470"/>
      <c r="R25" s="15"/>
      <c r="S25" s="15"/>
    </row>
    <row r="26" spans="2:19" x14ac:dyDescent="0.25">
      <c r="B26" s="460"/>
      <c r="C26" s="17" t="s">
        <v>31</v>
      </c>
      <c r="D26" s="18">
        <v>45216</v>
      </c>
      <c r="E26" s="471" t="s">
        <v>245</v>
      </c>
      <c r="F26" s="472" t="s">
        <v>245</v>
      </c>
      <c r="G26" s="472" t="s">
        <v>245</v>
      </c>
      <c r="H26" s="474" t="s">
        <v>235</v>
      </c>
      <c r="I26" s="474" t="s">
        <v>235</v>
      </c>
      <c r="J26" s="474" t="s">
        <v>235</v>
      </c>
      <c r="K26" s="310"/>
      <c r="L26" s="478" t="s">
        <v>247</v>
      </c>
      <c r="M26" s="478" t="s">
        <v>247</v>
      </c>
      <c r="N26" s="299"/>
      <c r="O26" s="464"/>
      <c r="P26" s="15"/>
      <c r="Q26" s="470"/>
      <c r="R26" s="15"/>
      <c r="S26" s="15"/>
    </row>
    <row r="27" spans="2:19" x14ac:dyDescent="0.25">
      <c r="B27" s="460"/>
      <c r="C27" s="17" t="s">
        <v>33</v>
      </c>
      <c r="D27" s="18">
        <v>45217</v>
      </c>
      <c r="E27" s="471" t="s">
        <v>245</v>
      </c>
      <c r="F27" s="472" t="s">
        <v>245</v>
      </c>
      <c r="G27" s="472" t="s">
        <v>245</v>
      </c>
      <c r="H27" s="474" t="s">
        <v>235</v>
      </c>
      <c r="I27" s="474" t="s">
        <v>235</v>
      </c>
      <c r="J27" s="474" t="s">
        <v>235</v>
      </c>
      <c r="L27" s="478" t="s">
        <v>247</v>
      </c>
      <c r="M27" s="478" t="s">
        <v>247</v>
      </c>
      <c r="N27" s="299"/>
      <c r="O27" s="464"/>
      <c r="P27" s="15"/>
      <c r="Q27" s="470"/>
      <c r="R27" s="15"/>
      <c r="S27" s="15"/>
    </row>
    <row r="28" spans="2:19" x14ac:dyDescent="0.25">
      <c r="B28" s="460"/>
      <c r="C28" s="17" t="s">
        <v>35</v>
      </c>
      <c r="D28" s="18">
        <v>45218</v>
      </c>
      <c r="E28" s="471" t="s">
        <v>245</v>
      </c>
      <c r="F28" s="472" t="s">
        <v>245</v>
      </c>
      <c r="G28" s="472" t="s">
        <v>245</v>
      </c>
      <c r="H28" s="474" t="s">
        <v>235</v>
      </c>
      <c r="I28" s="474" t="s">
        <v>235</v>
      </c>
      <c r="J28" s="474" t="s">
        <v>235</v>
      </c>
      <c r="L28" s="478" t="s">
        <v>247</v>
      </c>
      <c r="M28" s="478" t="s">
        <v>247</v>
      </c>
      <c r="N28" s="299"/>
      <c r="O28" s="464"/>
      <c r="P28" s="15"/>
      <c r="Q28" s="470"/>
      <c r="R28" s="15"/>
      <c r="S28" s="15"/>
    </row>
    <row r="29" spans="2:19" x14ac:dyDescent="0.25">
      <c r="B29" s="460"/>
      <c r="C29" s="17" t="s">
        <v>37</v>
      </c>
      <c r="D29" s="18">
        <v>45219</v>
      </c>
      <c r="E29" s="471" t="s">
        <v>245</v>
      </c>
      <c r="F29" s="472" t="s">
        <v>245</v>
      </c>
      <c r="G29" s="472" t="s">
        <v>245</v>
      </c>
      <c r="H29" s="474" t="s">
        <v>235</v>
      </c>
      <c r="I29" s="474" t="s">
        <v>235</v>
      </c>
      <c r="J29" s="474" t="s">
        <v>235</v>
      </c>
      <c r="L29" s="478" t="s">
        <v>247</v>
      </c>
      <c r="M29" s="478" t="s">
        <v>247</v>
      </c>
      <c r="N29" s="299"/>
      <c r="O29" s="464"/>
      <c r="P29" s="15"/>
      <c r="Q29" s="470"/>
      <c r="R29" s="15"/>
      <c r="S29" s="15"/>
    </row>
    <row r="30" spans="2:19" x14ac:dyDescent="0.25">
      <c r="B30" s="460"/>
      <c r="C30" s="20" t="s">
        <v>39</v>
      </c>
      <c r="D30" s="21">
        <v>45220</v>
      </c>
      <c r="E30" s="102"/>
      <c r="F30" s="103"/>
      <c r="G30" s="103"/>
      <c r="H30" s="103"/>
      <c r="I30" s="103"/>
      <c r="J30" s="103"/>
      <c r="K30" s="103"/>
      <c r="L30" s="103"/>
      <c r="M30" s="103"/>
      <c r="N30" s="104"/>
      <c r="O30" s="464"/>
      <c r="P30" s="15"/>
      <c r="Q30" s="470"/>
      <c r="R30" s="15"/>
      <c r="S30" s="15"/>
    </row>
    <row r="31" spans="2:19" x14ac:dyDescent="0.25">
      <c r="B31" s="460"/>
      <c r="C31" s="20" t="s">
        <v>40</v>
      </c>
      <c r="D31" s="21">
        <v>45221</v>
      </c>
      <c r="E31" s="102"/>
      <c r="F31" s="103"/>
      <c r="G31" s="103"/>
      <c r="H31" s="103"/>
      <c r="I31" s="103"/>
      <c r="J31" s="103"/>
      <c r="K31" s="103"/>
      <c r="L31" s="103"/>
      <c r="M31" s="103"/>
      <c r="N31" s="104"/>
      <c r="O31" s="464"/>
      <c r="P31" s="15"/>
      <c r="Q31" s="470"/>
      <c r="R31" s="15"/>
      <c r="S31" s="15"/>
    </row>
    <row r="32" spans="2:19" x14ac:dyDescent="0.25">
      <c r="B32" s="460"/>
      <c r="C32" s="17" t="s">
        <v>29</v>
      </c>
      <c r="D32" s="18">
        <v>45222</v>
      </c>
      <c r="E32" s="303" t="s">
        <v>69</v>
      </c>
      <c r="F32" s="304"/>
      <c r="G32" s="304"/>
      <c r="H32" s="304"/>
      <c r="I32" s="304"/>
      <c r="J32" s="304"/>
      <c r="K32" s="304"/>
      <c r="L32" s="304"/>
      <c r="M32" s="304"/>
      <c r="N32" s="305"/>
      <c r="O32" s="464"/>
      <c r="P32" s="15"/>
      <c r="Q32" s="470"/>
      <c r="R32" s="15"/>
      <c r="S32" s="15"/>
    </row>
    <row r="33" spans="2:19" x14ac:dyDescent="0.25">
      <c r="B33" s="460"/>
      <c r="C33" s="17" t="s">
        <v>31</v>
      </c>
      <c r="D33" s="18">
        <v>45223</v>
      </c>
      <c r="E33" s="303"/>
      <c r="F33" s="304"/>
      <c r="G33" s="304"/>
      <c r="H33" s="304"/>
      <c r="I33" s="304"/>
      <c r="J33" s="304"/>
      <c r="K33" s="304"/>
      <c r="L33" s="304"/>
      <c r="M33" s="304"/>
      <c r="N33" s="305"/>
      <c r="O33" s="464"/>
      <c r="P33" s="15"/>
      <c r="Q33" s="470"/>
      <c r="R33" s="15"/>
      <c r="S33" s="15"/>
    </row>
    <row r="34" spans="2:19" x14ac:dyDescent="0.25">
      <c r="B34" s="460"/>
      <c r="C34" s="17" t="s">
        <v>33</v>
      </c>
      <c r="D34" s="18">
        <v>45224</v>
      </c>
      <c r="E34" s="303"/>
      <c r="F34" s="304"/>
      <c r="G34" s="304"/>
      <c r="H34" s="304"/>
      <c r="I34" s="304"/>
      <c r="J34" s="304"/>
      <c r="K34" s="304"/>
      <c r="L34" s="304"/>
      <c r="M34" s="304"/>
      <c r="N34" s="305"/>
      <c r="O34" s="464"/>
      <c r="P34" s="15"/>
      <c r="Q34" s="470"/>
      <c r="R34" s="15"/>
      <c r="S34" s="15"/>
    </row>
    <row r="35" spans="2:19" x14ac:dyDescent="0.25">
      <c r="B35" s="460"/>
      <c r="C35" s="17" t="s">
        <v>35</v>
      </c>
      <c r="D35" s="18">
        <v>45225</v>
      </c>
      <c r="E35" s="303"/>
      <c r="F35" s="304"/>
      <c r="G35" s="304"/>
      <c r="H35" s="304"/>
      <c r="I35" s="304"/>
      <c r="J35" s="304"/>
      <c r="K35" s="304"/>
      <c r="L35" s="304"/>
      <c r="M35" s="304"/>
      <c r="N35" s="305"/>
      <c r="O35" s="464"/>
      <c r="P35" s="15"/>
      <c r="Q35" s="470"/>
      <c r="R35" s="15"/>
      <c r="S35" s="15"/>
    </row>
    <row r="36" spans="2:19" x14ac:dyDescent="0.25">
      <c r="B36" s="460"/>
      <c r="C36" s="17" t="s">
        <v>37</v>
      </c>
      <c r="D36" s="18">
        <v>45226</v>
      </c>
      <c r="E36" s="303"/>
      <c r="F36" s="304"/>
      <c r="G36" s="304"/>
      <c r="H36" s="304"/>
      <c r="I36" s="304"/>
      <c r="J36" s="304"/>
      <c r="K36" s="304"/>
      <c r="L36" s="304"/>
      <c r="M36" s="304"/>
      <c r="N36" s="305"/>
      <c r="O36" s="464"/>
      <c r="P36" s="15"/>
      <c r="Q36" s="470"/>
      <c r="R36" s="15"/>
      <c r="S36" s="15"/>
    </row>
    <row r="37" spans="2:19" x14ac:dyDescent="0.25">
      <c r="B37" s="460"/>
      <c r="C37" s="20" t="s">
        <v>39</v>
      </c>
      <c r="D37" s="21">
        <v>45227</v>
      </c>
      <c r="E37" s="74"/>
      <c r="F37" s="75"/>
      <c r="G37" s="75"/>
      <c r="H37" s="75"/>
      <c r="I37" s="75"/>
      <c r="J37" s="75"/>
      <c r="K37" s="75"/>
      <c r="L37" s="75"/>
      <c r="M37" s="75"/>
      <c r="N37" s="76"/>
      <c r="O37" s="464"/>
      <c r="P37" s="15"/>
      <c r="Q37" s="470"/>
      <c r="R37" s="15"/>
      <c r="S37" s="15"/>
    </row>
    <row r="38" spans="2:19" x14ac:dyDescent="0.25">
      <c r="B38" s="460"/>
      <c r="C38" s="20" t="s">
        <v>40</v>
      </c>
      <c r="D38" s="21">
        <v>45228</v>
      </c>
      <c r="E38" s="74"/>
      <c r="F38" s="75"/>
      <c r="G38" s="75"/>
      <c r="H38" s="75"/>
      <c r="I38" s="75"/>
      <c r="J38" s="75"/>
      <c r="K38" s="75"/>
      <c r="L38" s="75"/>
      <c r="M38" s="75"/>
      <c r="N38" s="76"/>
      <c r="O38" s="464"/>
      <c r="P38" s="15"/>
      <c r="Q38" s="470"/>
      <c r="R38" s="15"/>
      <c r="S38" s="15"/>
    </row>
    <row r="39" spans="2:19" x14ac:dyDescent="0.25">
      <c r="B39" s="460"/>
      <c r="C39" s="17" t="s">
        <v>29</v>
      </c>
      <c r="D39" s="18">
        <v>45229</v>
      </c>
      <c r="E39" s="471" t="s">
        <v>245</v>
      </c>
      <c r="F39" s="472" t="s">
        <v>245</v>
      </c>
      <c r="G39" s="472" t="s">
        <v>245</v>
      </c>
      <c r="H39" s="474" t="s">
        <v>235</v>
      </c>
      <c r="I39" s="474" t="s">
        <v>235</v>
      </c>
      <c r="J39" s="474" t="s">
        <v>235</v>
      </c>
      <c r="K39" s="298"/>
      <c r="L39" s="478" t="s">
        <v>247</v>
      </c>
      <c r="M39" s="478" t="s">
        <v>247</v>
      </c>
      <c r="N39" s="299"/>
      <c r="O39" s="464"/>
      <c r="P39" s="15"/>
      <c r="Q39" s="470"/>
      <c r="R39" s="15"/>
      <c r="S39" s="15"/>
    </row>
    <row r="40" spans="2:19" x14ac:dyDescent="0.25">
      <c r="B40" s="460"/>
      <c r="C40" s="17" t="s">
        <v>31</v>
      </c>
      <c r="D40" s="18">
        <v>45230</v>
      </c>
      <c r="E40" s="471" t="s">
        <v>245</v>
      </c>
      <c r="F40" s="472" t="s">
        <v>245</v>
      </c>
      <c r="G40" s="472" t="s">
        <v>245</v>
      </c>
      <c r="H40" s="474" t="s">
        <v>235</v>
      </c>
      <c r="I40" s="474" t="s">
        <v>235</v>
      </c>
      <c r="J40" s="474" t="s">
        <v>235</v>
      </c>
      <c r="K40" s="298"/>
      <c r="L40" s="478" t="s">
        <v>247</v>
      </c>
      <c r="M40" s="478" t="s">
        <v>247</v>
      </c>
      <c r="N40" s="299"/>
      <c r="O40" s="464"/>
      <c r="P40" s="15"/>
      <c r="Q40" s="470"/>
      <c r="R40" s="15"/>
      <c r="S40" s="15"/>
    </row>
    <row r="41" spans="2:19" x14ac:dyDescent="0.25">
      <c r="B41" s="460"/>
      <c r="C41" s="20" t="s">
        <v>33</v>
      </c>
      <c r="D41" s="21">
        <v>45231</v>
      </c>
      <c r="E41" s="74"/>
      <c r="F41" s="75"/>
      <c r="G41" s="75"/>
      <c r="H41" s="75"/>
      <c r="I41" s="75"/>
      <c r="J41" s="75"/>
      <c r="K41" s="75"/>
      <c r="L41" s="75"/>
      <c r="M41" s="75"/>
      <c r="N41" s="76"/>
      <c r="O41" s="464"/>
      <c r="P41" s="15"/>
      <c r="Q41" s="470"/>
      <c r="R41" s="15"/>
      <c r="S41" s="15"/>
    </row>
    <row r="42" spans="2:19" x14ac:dyDescent="0.25">
      <c r="B42" s="460"/>
      <c r="C42" s="17" t="s">
        <v>35</v>
      </c>
      <c r="D42" s="18">
        <v>45232</v>
      </c>
      <c r="E42" s="471" t="s">
        <v>245</v>
      </c>
      <c r="F42" s="472" t="s">
        <v>245</v>
      </c>
      <c r="G42" s="472" t="s">
        <v>245</v>
      </c>
      <c r="H42" s="474" t="s">
        <v>235</v>
      </c>
      <c r="I42" s="474" t="s">
        <v>235</v>
      </c>
      <c r="J42" s="474" t="s">
        <v>235</v>
      </c>
      <c r="K42" s="310"/>
      <c r="L42" s="478" t="s">
        <v>247</v>
      </c>
      <c r="M42" s="478" t="s">
        <v>247</v>
      </c>
      <c r="N42" s="299"/>
      <c r="O42" s="464"/>
      <c r="P42" s="15"/>
      <c r="Q42" s="470"/>
      <c r="R42" s="15"/>
      <c r="S42" s="15"/>
    </row>
    <row r="43" spans="2:19" x14ac:dyDescent="0.25">
      <c r="B43" s="460"/>
      <c r="C43" s="17" t="s">
        <v>37</v>
      </c>
      <c r="D43" s="18">
        <v>45233</v>
      </c>
      <c r="E43" s="471" t="s">
        <v>245</v>
      </c>
      <c r="F43" s="472" t="s">
        <v>245</v>
      </c>
      <c r="G43" s="472" t="s">
        <v>245</v>
      </c>
      <c r="H43" s="474" t="s">
        <v>235</v>
      </c>
      <c r="I43" s="474" t="s">
        <v>235</v>
      </c>
      <c r="J43" s="310"/>
      <c r="K43" s="478" t="s">
        <v>247</v>
      </c>
      <c r="L43" s="478" t="s">
        <v>247</v>
      </c>
      <c r="M43" s="478" t="s">
        <v>247</v>
      </c>
      <c r="N43" s="299"/>
      <c r="O43" s="464"/>
      <c r="P43" s="15"/>
      <c r="Q43" s="470"/>
      <c r="R43" s="15"/>
      <c r="S43" s="15"/>
    </row>
    <row r="44" spans="2:19" x14ac:dyDescent="0.25">
      <c r="B44" s="460"/>
      <c r="C44" s="20" t="s">
        <v>39</v>
      </c>
      <c r="D44" s="21">
        <v>45234</v>
      </c>
      <c r="E44" s="74"/>
      <c r="F44" s="75"/>
      <c r="G44" s="75"/>
      <c r="H44" s="75"/>
      <c r="I44" s="75"/>
      <c r="J44" s="75"/>
      <c r="K44" s="75"/>
      <c r="L44" s="75"/>
      <c r="M44" s="75"/>
      <c r="N44" s="76"/>
      <c r="O44" s="464"/>
      <c r="P44" s="15"/>
      <c r="Q44" s="470"/>
      <c r="R44" s="15"/>
      <c r="S44" s="15"/>
    </row>
    <row r="45" spans="2:19" x14ac:dyDescent="0.25">
      <c r="B45" s="460"/>
      <c r="C45" s="20" t="s">
        <v>40</v>
      </c>
      <c r="D45" s="21">
        <v>45235</v>
      </c>
      <c r="E45" s="74"/>
      <c r="F45" s="75"/>
      <c r="G45" s="75"/>
      <c r="H45" s="75"/>
      <c r="I45" s="75"/>
      <c r="J45" s="75"/>
      <c r="K45" s="75"/>
      <c r="L45" s="75"/>
      <c r="M45" s="75"/>
      <c r="N45" s="76"/>
      <c r="O45" s="464"/>
      <c r="P45" s="15"/>
      <c r="Q45" s="470"/>
      <c r="R45" s="15"/>
      <c r="S45" s="15"/>
    </row>
    <row r="46" spans="2:19" x14ac:dyDescent="0.25">
      <c r="B46" s="460"/>
      <c r="C46" s="17" t="s">
        <v>29</v>
      </c>
      <c r="D46" s="18">
        <v>45236</v>
      </c>
      <c r="E46" s="303" t="s">
        <v>69</v>
      </c>
      <c r="F46" s="304"/>
      <c r="G46" s="304"/>
      <c r="H46" s="304"/>
      <c r="I46" s="304"/>
      <c r="J46" s="304"/>
      <c r="K46" s="304"/>
      <c r="L46" s="304"/>
      <c r="M46" s="304"/>
      <c r="N46" s="305"/>
      <c r="O46" s="464"/>
      <c r="P46" s="15"/>
      <c r="Q46" s="470"/>
      <c r="R46" s="15"/>
      <c r="S46" s="15"/>
    </row>
    <row r="47" spans="2:19" x14ac:dyDescent="0.25">
      <c r="B47" s="460"/>
      <c r="C47" s="17" t="s">
        <v>31</v>
      </c>
      <c r="D47" s="18">
        <v>45237</v>
      </c>
      <c r="E47" s="303"/>
      <c r="F47" s="304"/>
      <c r="G47" s="304"/>
      <c r="H47" s="304"/>
      <c r="I47" s="304"/>
      <c r="J47" s="304"/>
      <c r="K47" s="304"/>
      <c r="L47" s="304"/>
      <c r="M47" s="304"/>
      <c r="N47" s="305"/>
      <c r="O47" s="464"/>
      <c r="P47" s="15"/>
      <c r="Q47" s="470"/>
      <c r="R47" s="15"/>
      <c r="S47" s="15"/>
    </row>
    <row r="48" spans="2:19" x14ac:dyDescent="0.25">
      <c r="B48" s="460"/>
      <c r="C48" s="17" t="s">
        <v>33</v>
      </c>
      <c r="D48" s="18">
        <v>45238</v>
      </c>
      <c r="E48" s="303"/>
      <c r="F48" s="304"/>
      <c r="G48" s="304"/>
      <c r="H48" s="304"/>
      <c r="I48" s="304"/>
      <c r="J48" s="304"/>
      <c r="K48" s="304"/>
      <c r="L48" s="304"/>
      <c r="M48" s="304"/>
      <c r="N48" s="305"/>
      <c r="O48" s="464"/>
      <c r="P48" s="15"/>
      <c r="Q48" s="470"/>
      <c r="R48" s="15"/>
      <c r="S48" s="15"/>
    </row>
    <row r="49" spans="2:19" x14ac:dyDescent="0.25">
      <c r="B49" s="460"/>
      <c r="C49" s="17" t="s">
        <v>35</v>
      </c>
      <c r="D49" s="18">
        <v>45239</v>
      </c>
      <c r="E49" s="303"/>
      <c r="F49" s="304"/>
      <c r="G49" s="304"/>
      <c r="H49" s="304"/>
      <c r="I49" s="304"/>
      <c r="J49" s="304"/>
      <c r="K49" s="304"/>
      <c r="L49" s="304"/>
      <c r="M49" s="304"/>
      <c r="N49" s="305"/>
      <c r="O49" s="464"/>
      <c r="P49" s="15"/>
      <c r="Q49" s="470"/>
      <c r="R49" s="15"/>
      <c r="S49" s="15"/>
    </row>
    <row r="50" spans="2:19" x14ac:dyDescent="0.25">
      <c r="B50" s="460"/>
      <c r="C50" s="17" t="s">
        <v>37</v>
      </c>
      <c r="D50" s="18">
        <v>45240</v>
      </c>
      <c r="E50" s="303"/>
      <c r="F50" s="304"/>
      <c r="G50" s="304"/>
      <c r="H50" s="304"/>
      <c r="I50" s="304"/>
      <c r="J50" s="304"/>
      <c r="K50" s="304"/>
      <c r="L50" s="304"/>
      <c r="M50" s="304"/>
      <c r="N50" s="305"/>
      <c r="O50" s="464"/>
      <c r="P50" s="15"/>
      <c r="Q50" s="470"/>
      <c r="R50" s="15"/>
      <c r="S50" s="15"/>
    </row>
    <row r="51" spans="2:19" x14ac:dyDescent="0.25">
      <c r="B51" s="460"/>
      <c r="C51" s="20" t="s">
        <v>39</v>
      </c>
      <c r="D51" s="21">
        <v>45241</v>
      </c>
      <c r="E51" s="102"/>
      <c r="F51" s="103"/>
      <c r="G51" s="103"/>
      <c r="H51" s="103"/>
      <c r="I51" s="103"/>
      <c r="J51" s="103"/>
      <c r="K51" s="103"/>
      <c r="L51" s="103"/>
      <c r="M51" s="103"/>
      <c r="N51" s="104"/>
      <c r="O51" s="464"/>
      <c r="P51" s="15"/>
      <c r="Q51" s="470"/>
      <c r="R51" s="15"/>
      <c r="S51" s="15"/>
    </row>
    <row r="52" spans="2:19" x14ac:dyDescent="0.25">
      <c r="B52" s="460"/>
      <c r="C52" s="20" t="s">
        <v>40</v>
      </c>
      <c r="D52" s="21">
        <v>45242</v>
      </c>
      <c r="E52" s="102"/>
      <c r="F52" s="103"/>
      <c r="G52" s="103"/>
      <c r="H52" s="103"/>
      <c r="I52" s="103"/>
      <c r="J52" s="103"/>
      <c r="K52" s="103"/>
      <c r="L52" s="103"/>
      <c r="M52" s="103"/>
      <c r="N52" s="104"/>
      <c r="O52" s="464"/>
      <c r="P52" s="15"/>
      <c r="Q52" s="470"/>
      <c r="R52" s="15"/>
      <c r="S52" s="15"/>
    </row>
    <row r="53" spans="2:19" x14ac:dyDescent="0.25">
      <c r="B53" s="460"/>
      <c r="C53" s="17" t="s">
        <v>29</v>
      </c>
      <c r="D53" s="18">
        <v>45243</v>
      </c>
      <c r="E53" s="471" t="s">
        <v>245</v>
      </c>
      <c r="F53" s="472" t="s">
        <v>245</v>
      </c>
      <c r="G53" s="472" t="s">
        <v>245</v>
      </c>
      <c r="H53" s="474" t="s">
        <v>235</v>
      </c>
      <c r="I53" s="474" t="s">
        <v>235</v>
      </c>
      <c r="J53" s="474" t="s">
        <v>235</v>
      </c>
      <c r="K53" s="310"/>
      <c r="L53" s="478" t="s">
        <v>247</v>
      </c>
      <c r="M53" s="478" t="s">
        <v>247</v>
      </c>
      <c r="N53" s="299"/>
      <c r="O53" s="464"/>
      <c r="P53" s="15"/>
      <c r="Q53" s="470"/>
      <c r="R53" s="15"/>
      <c r="S53" s="15"/>
    </row>
    <row r="54" spans="2:19" x14ac:dyDescent="0.25">
      <c r="B54" s="460"/>
      <c r="C54" s="17" t="s">
        <v>31</v>
      </c>
      <c r="D54" s="18">
        <v>45244</v>
      </c>
      <c r="E54" s="471" t="s">
        <v>245</v>
      </c>
      <c r="F54" s="472" t="s">
        <v>245</v>
      </c>
      <c r="G54" s="472" t="s">
        <v>245</v>
      </c>
      <c r="H54" s="474" t="s">
        <v>235</v>
      </c>
      <c r="I54" s="474" t="s">
        <v>235</v>
      </c>
      <c r="K54" s="476" t="s">
        <v>238</v>
      </c>
      <c r="L54" s="476" t="s">
        <v>238</v>
      </c>
      <c r="M54" s="476" t="s">
        <v>238</v>
      </c>
      <c r="N54" s="299"/>
      <c r="O54" s="464"/>
      <c r="P54" s="15"/>
      <c r="Q54" s="470"/>
      <c r="R54" s="15"/>
      <c r="S54" s="15"/>
    </row>
    <row r="55" spans="2:19" x14ac:dyDescent="0.25">
      <c r="B55" s="460"/>
      <c r="C55" s="17" t="s">
        <v>33</v>
      </c>
      <c r="D55" s="18">
        <v>45245</v>
      </c>
      <c r="E55" s="471" t="s">
        <v>245</v>
      </c>
      <c r="F55" s="472" t="s">
        <v>245</v>
      </c>
      <c r="G55" s="472" t="s">
        <v>245</v>
      </c>
      <c r="H55" s="477" t="s">
        <v>249</v>
      </c>
      <c r="I55" s="477" t="s">
        <v>249</v>
      </c>
      <c r="K55" s="476" t="s">
        <v>238</v>
      </c>
      <c r="L55" s="476" t="s">
        <v>238</v>
      </c>
      <c r="M55" s="476" t="s">
        <v>238</v>
      </c>
      <c r="N55" s="299"/>
      <c r="O55" s="464"/>
      <c r="P55" s="15"/>
      <c r="Q55" s="470"/>
      <c r="R55" s="15"/>
      <c r="S55" s="15"/>
    </row>
    <row r="56" spans="2:19" x14ac:dyDescent="0.25">
      <c r="B56" s="460"/>
      <c r="C56" s="17" t="s">
        <v>35</v>
      </c>
      <c r="D56" s="18">
        <v>45246</v>
      </c>
      <c r="E56" s="471" t="s">
        <v>245</v>
      </c>
      <c r="F56" s="472" t="s">
        <v>245</v>
      </c>
      <c r="G56" s="472" t="s">
        <v>245</v>
      </c>
      <c r="H56" s="477" t="s">
        <v>249</v>
      </c>
      <c r="I56" s="477" t="s">
        <v>249</v>
      </c>
      <c r="J56" s="479"/>
      <c r="K56" s="476" t="s">
        <v>238</v>
      </c>
      <c r="L56" s="476" t="s">
        <v>238</v>
      </c>
      <c r="M56" s="476" t="s">
        <v>238</v>
      </c>
      <c r="N56" s="299"/>
      <c r="O56" s="464"/>
      <c r="P56" s="15"/>
      <c r="Q56" s="470"/>
      <c r="R56" s="15"/>
      <c r="S56" s="15"/>
    </row>
    <row r="57" spans="2:19" x14ac:dyDescent="0.25">
      <c r="B57" s="460"/>
      <c r="C57" s="17" t="s">
        <v>37</v>
      </c>
      <c r="D57" s="18">
        <v>45247</v>
      </c>
      <c r="E57" s="471" t="s">
        <v>245</v>
      </c>
      <c r="F57" s="472" t="s">
        <v>245</v>
      </c>
      <c r="G57" s="472" t="s">
        <v>245</v>
      </c>
      <c r="H57" s="477" t="s">
        <v>249</v>
      </c>
      <c r="I57" s="477" t="s">
        <v>249</v>
      </c>
      <c r="J57" s="479"/>
      <c r="K57" s="476" t="s">
        <v>238</v>
      </c>
      <c r="L57" s="476" t="s">
        <v>238</v>
      </c>
      <c r="M57" s="476" t="s">
        <v>238</v>
      </c>
      <c r="N57" s="299"/>
      <c r="O57" s="464"/>
      <c r="P57" s="15"/>
      <c r="Q57" s="470"/>
      <c r="R57" s="15"/>
      <c r="S57" s="15"/>
    </row>
    <row r="58" spans="2:19" x14ac:dyDescent="0.25">
      <c r="B58" s="460"/>
      <c r="C58" s="20" t="s">
        <v>39</v>
      </c>
      <c r="D58" s="21">
        <v>45248</v>
      </c>
      <c r="E58" s="102"/>
      <c r="F58" s="103"/>
      <c r="G58" s="103"/>
      <c r="H58" s="103"/>
      <c r="I58" s="103"/>
      <c r="J58" s="103"/>
      <c r="K58" s="103"/>
      <c r="L58" s="103"/>
      <c r="M58" s="103"/>
      <c r="N58" s="104"/>
      <c r="O58" s="464"/>
      <c r="P58" s="15"/>
      <c r="Q58" s="470"/>
      <c r="R58" s="15"/>
      <c r="S58" s="15"/>
    </row>
    <row r="59" spans="2:19" x14ac:dyDescent="0.25">
      <c r="B59" s="460"/>
      <c r="C59" s="20" t="s">
        <v>40</v>
      </c>
      <c r="D59" s="21">
        <v>45249</v>
      </c>
      <c r="E59" s="102"/>
      <c r="F59" s="103"/>
      <c r="G59" s="103"/>
      <c r="H59" s="103"/>
      <c r="I59" s="103"/>
      <c r="J59" s="103"/>
      <c r="K59" s="103"/>
      <c r="L59" s="103"/>
      <c r="M59" s="103"/>
      <c r="N59" s="104"/>
      <c r="O59" s="464"/>
      <c r="P59" s="15"/>
      <c r="Q59" s="470"/>
      <c r="R59" s="15"/>
      <c r="S59" s="15"/>
    </row>
    <row r="60" spans="2:19" x14ac:dyDescent="0.25">
      <c r="B60" s="460"/>
      <c r="C60" s="17" t="s">
        <v>29</v>
      </c>
      <c r="D60" s="18">
        <v>45250</v>
      </c>
      <c r="E60" s="303" t="s">
        <v>69</v>
      </c>
      <c r="F60" s="304"/>
      <c r="G60" s="304"/>
      <c r="H60" s="304"/>
      <c r="I60" s="304"/>
      <c r="J60" s="304"/>
      <c r="K60" s="304"/>
      <c r="L60" s="304"/>
      <c r="M60" s="304"/>
      <c r="N60" s="305"/>
      <c r="O60" s="464"/>
      <c r="P60" s="15"/>
      <c r="Q60" s="470"/>
      <c r="R60" s="15"/>
      <c r="S60" s="15"/>
    </row>
    <row r="61" spans="2:19" x14ac:dyDescent="0.25">
      <c r="B61" s="460"/>
      <c r="C61" s="17" t="s">
        <v>31</v>
      </c>
      <c r="D61" s="18">
        <v>45251</v>
      </c>
      <c r="E61" s="303"/>
      <c r="F61" s="304"/>
      <c r="G61" s="304"/>
      <c r="H61" s="304"/>
      <c r="I61" s="304"/>
      <c r="J61" s="304"/>
      <c r="K61" s="304"/>
      <c r="L61" s="304"/>
      <c r="M61" s="304"/>
      <c r="N61" s="305"/>
      <c r="O61" s="464"/>
      <c r="P61" s="15"/>
      <c r="Q61" s="470"/>
      <c r="R61" s="15"/>
      <c r="S61" s="15"/>
    </row>
    <row r="62" spans="2:19" x14ac:dyDescent="0.25">
      <c r="B62" s="460"/>
      <c r="C62" s="22" t="s">
        <v>33</v>
      </c>
      <c r="D62" s="18">
        <v>45252</v>
      </c>
      <c r="E62" s="303"/>
      <c r="F62" s="304"/>
      <c r="G62" s="304"/>
      <c r="H62" s="304"/>
      <c r="I62" s="304"/>
      <c r="J62" s="304"/>
      <c r="K62" s="304"/>
      <c r="L62" s="304"/>
      <c r="M62" s="304"/>
      <c r="N62" s="305"/>
      <c r="O62" s="464"/>
      <c r="P62" s="15"/>
      <c r="Q62" s="470"/>
      <c r="R62" s="15"/>
      <c r="S62" s="15"/>
    </row>
    <row r="63" spans="2:19" x14ac:dyDescent="0.25">
      <c r="B63" s="460"/>
      <c r="C63" s="17" t="s">
        <v>35</v>
      </c>
      <c r="D63" s="18">
        <v>45253</v>
      </c>
      <c r="E63" s="303"/>
      <c r="F63" s="304"/>
      <c r="G63" s="304"/>
      <c r="H63" s="304"/>
      <c r="I63" s="304"/>
      <c r="J63" s="304"/>
      <c r="K63" s="304"/>
      <c r="L63" s="304"/>
      <c r="M63" s="304"/>
      <c r="N63" s="305"/>
      <c r="O63" s="464"/>
      <c r="P63" s="15"/>
      <c r="Q63" s="470"/>
      <c r="R63" s="15"/>
      <c r="S63" s="15"/>
    </row>
    <row r="64" spans="2:19" x14ac:dyDescent="0.25">
      <c r="B64" s="460"/>
      <c r="C64" s="17" t="s">
        <v>37</v>
      </c>
      <c r="D64" s="18">
        <v>45254</v>
      </c>
      <c r="E64" s="303"/>
      <c r="F64" s="304"/>
      <c r="G64" s="304"/>
      <c r="H64" s="304"/>
      <c r="I64" s="304"/>
      <c r="J64" s="304"/>
      <c r="K64" s="304"/>
      <c r="L64" s="304"/>
      <c r="M64" s="304"/>
      <c r="N64" s="305"/>
      <c r="O64" s="464"/>
      <c r="P64" s="15"/>
      <c r="Q64" s="470"/>
      <c r="R64" s="15"/>
      <c r="S64" s="15"/>
    </row>
    <row r="65" spans="2:19" x14ac:dyDescent="0.25">
      <c r="B65" s="460"/>
      <c r="C65" s="20" t="s">
        <v>39</v>
      </c>
      <c r="D65" s="21">
        <v>45255</v>
      </c>
      <c r="E65" s="102"/>
      <c r="F65" s="103"/>
      <c r="G65" s="103"/>
      <c r="H65" s="103"/>
      <c r="I65" s="103"/>
      <c r="J65" s="103"/>
      <c r="K65" s="103"/>
      <c r="L65" s="103"/>
      <c r="M65" s="103"/>
      <c r="N65" s="104"/>
      <c r="O65" s="464"/>
      <c r="P65" s="15"/>
      <c r="Q65" s="470"/>
      <c r="R65" s="15"/>
      <c r="S65" s="15"/>
    </row>
    <row r="66" spans="2:19" x14ac:dyDescent="0.25">
      <c r="B66" s="460"/>
      <c r="C66" s="20" t="s">
        <v>40</v>
      </c>
      <c r="D66" s="21">
        <v>45256</v>
      </c>
      <c r="E66" s="74"/>
      <c r="F66" s="75"/>
      <c r="G66" s="75"/>
      <c r="H66" s="75"/>
      <c r="I66" s="75"/>
      <c r="J66" s="75"/>
      <c r="K66" s="75"/>
      <c r="L66" s="75"/>
      <c r="M66" s="75"/>
      <c r="N66" s="76"/>
      <c r="O66" s="464"/>
      <c r="P66" s="15"/>
      <c r="Q66" s="470"/>
      <c r="R66" s="15"/>
      <c r="S66" s="15"/>
    </row>
    <row r="67" spans="2:19" x14ac:dyDescent="0.25">
      <c r="B67" s="460"/>
      <c r="C67" s="22" t="s">
        <v>29</v>
      </c>
      <c r="D67" s="18">
        <v>45257</v>
      </c>
      <c r="E67" s="471" t="s">
        <v>245</v>
      </c>
      <c r="F67" s="472" t="s">
        <v>245</v>
      </c>
      <c r="G67" s="472" t="s">
        <v>245</v>
      </c>
      <c r="H67" s="477" t="s">
        <v>249</v>
      </c>
      <c r="I67" s="477" t="s">
        <v>249</v>
      </c>
      <c r="J67" s="479"/>
      <c r="K67" s="476" t="s">
        <v>238</v>
      </c>
      <c r="L67" s="476" t="s">
        <v>238</v>
      </c>
      <c r="M67" s="310"/>
      <c r="N67" s="545"/>
      <c r="O67" s="464"/>
      <c r="P67" s="15"/>
      <c r="Q67" s="470"/>
      <c r="R67" s="15"/>
      <c r="S67" s="15"/>
    </row>
    <row r="68" spans="2:19" x14ac:dyDescent="0.25">
      <c r="B68" s="460"/>
      <c r="C68" s="22" t="s">
        <v>31</v>
      </c>
      <c r="D68" s="18">
        <v>45258</v>
      </c>
      <c r="E68" s="471" t="s">
        <v>245</v>
      </c>
      <c r="F68" s="472" t="s">
        <v>245</v>
      </c>
      <c r="G68" s="477" t="s">
        <v>249</v>
      </c>
      <c r="H68" s="477" t="s">
        <v>249</v>
      </c>
      <c r="I68" s="477" t="s">
        <v>249</v>
      </c>
      <c r="J68" s="479"/>
      <c r="K68" s="473" t="s">
        <v>240</v>
      </c>
      <c r="L68" s="473" t="s">
        <v>240</v>
      </c>
      <c r="M68" s="298"/>
      <c r="N68" s="545"/>
      <c r="O68" s="464"/>
      <c r="P68" s="15"/>
      <c r="Q68" s="470"/>
      <c r="R68" s="15"/>
      <c r="S68" s="15"/>
    </row>
    <row r="69" spans="2:19" x14ac:dyDescent="0.25">
      <c r="B69" s="460"/>
      <c r="C69" s="22" t="s">
        <v>33</v>
      </c>
      <c r="D69" s="18">
        <v>45259</v>
      </c>
      <c r="E69" s="471" t="s">
        <v>245</v>
      </c>
      <c r="F69" s="472" t="s">
        <v>245</v>
      </c>
      <c r="G69" s="477" t="s">
        <v>249</v>
      </c>
      <c r="H69" s="477" t="s">
        <v>249</v>
      </c>
      <c r="I69" s="477" t="s">
        <v>249</v>
      </c>
      <c r="J69" s="479"/>
      <c r="K69" s="473" t="s">
        <v>240</v>
      </c>
      <c r="L69" s="473" t="s">
        <v>240</v>
      </c>
      <c r="M69" s="298"/>
      <c r="N69" s="545"/>
      <c r="O69" s="464"/>
      <c r="P69" s="15"/>
      <c r="Q69" s="470"/>
      <c r="R69" s="15"/>
      <c r="S69" s="15"/>
    </row>
    <row r="70" spans="2:19" x14ac:dyDescent="0.25">
      <c r="B70" s="460"/>
      <c r="C70" s="17" t="s">
        <v>35</v>
      </c>
      <c r="D70" s="18">
        <v>45260</v>
      </c>
      <c r="E70" s="466" t="s">
        <v>243</v>
      </c>
      <c r="F70" s="467" t="s">
        <v>243</v>
      </c>
      <c r="G70" s="477" t="s">
        <v>249</v>
      </c>
      <c r="H70" s="477" t="s">
        <v>249</v>
      </c>
      <c r="I70" s="477" t="s">
        <v>249</v>
      </c>
      <c r="K70" s="473" t="s">
        <v>240</v>
      </c>
      <c r="L70" s="473" t="s">
        <v>240</v>
      </c>
      <c r="M70" s="473" t="s">
        <v>240</v>
      </c>
      <c r="N70" s="545"/>
      <c r="O70" s="464"/>
      <c r="P70" s="15"/>
      <c r="Q70" s="470"/>
      <c r="R70" s="15"/>
      <c r="S70" s="15"/>
    </row>
    <row r="71" spans="2:19" x14ac:dyDescent="0.25">
      <c r="B71" s="460"/>
      <c r="C71" s="17" t="s">
        <v>37</v>
      </c>
      <c r="D71" s="18">
        <v>45261</v>
      </c>
      <c r="E71" s="466" t="s">
        <v>243</v>
      </c>
      <c r="F71" s="467" t="s">
        <v>243</v>
      </c>
      <c r="G71" s="477" t="s">
        <v>249</v>
      </c>
      <c r="H71" s="477" t="s">
        <v>249</v>
      </c>
      <c r="I71" s="477" t="s">
        <v>249</v>
      </c>
      <c r="J71" s="479"/>
      <c r="M71" s="33"/>
      <c r="N71" s="545"/>
      <c r="O71" s="464"/>
      <c r="P71" s="15"/>
      <c r="Q71" s="470"/>
      <c r="R71" s="15"/>
      <c r="S71" s="15"/>
    </row>
    <row r="72" spans="2:19" x14ac:dyDescent="0.25">
      <c r="B72" s="460"/>
      <c r="C72" s="20" t="s">
        <v>39</v>
      </c>
      <c r="D72" s="21">
        <v>45262</v>
      </c>
      <c r="E72" s="74"/>
      <c r="F72" s="75"/>
      <c r="G72" s="75"/>
      <c r="H72" s="75"/>
      <c r="I72" s="75"/>
      <c r="J72" s="75"/>
      <c r="K72" s="75"/>
      <c r="L72" s="75"/>
      <c r="M72" s="75"/>
      <c r="N72" s="76"/>
      <c r="O72" s="464"/>
      <c r="P72" s="15"/>
      <c r="Q72" s="470"/>
      <c r="R72" s="15"/>
      <c r="S72" s="15"/>
    </row>
    <row r="73" spans="2:19" x14ac:dyDescent="0.25">
      <c r="B73" s="460"/>
      <c r="C73" s="20" t="s">
        <v>40</v>
      </c>
      <c r="D73" s="21">
        <v>45263</v>
      </c>
      <c r="E73" s="74"/>
      <c r="F73" s="75"/>
      <c r="G73" s="75"/>
      <c r="H73" s="75"/>
      <c r="I73" s="75"/>
      <c r="J73" s="75"/>
      <c r="K73" s="75"/>
      <c r="L73" s="75"/>
      <c r="M73" s="75"/>
      <c r="N73" s="76"/>
      <c r="O73" s="464"/>
      <c r="P73" s="15"/>
      <c r="Q73" s="470"/>
      <c r="R73" s="15"/>
      <c r="S73" s="15"/>
    </row>
    <row r="74" spans="2:19" x14ac:dyDescent="0.25">
      <c r="B74" s="460"/>
      <c r="C74" s="22" t="s">
        <v>29</v>
      </c>
      <c r="D74" s="18">
        <v>45264</v>
      </c>
      <c r="E74" s="546" t="s">
        <v>69</v>
      </c>
      <c r="F74" s="547"/>
      <c r="G74" s="547"/>
      <c r="H74" s="547"/>
      <c r="I74" s="547"/>
      <c r="J74" s="547"/>
      <c r="K74" s="547"/>
      <c r="L74" s="547"/>
      <c r="M74" s="547"/>
      <c r="N74" s="548"/>
      <c r="O74" s="464"/>
      <c r="P74" s="15"/>
      <c r="Q74" s="470"/>
      <c r="R74" s="15"/>
      <c r="S74" s="15"/>
    </row>
    <row r="75" spans="2:19" x14ac:dyDescent="0.25">
      <c r="B75" s="460"/>
      <c r="C75" s="22" t="s">
        <v>31</v>
      </c>
      <c r="D75" s="18">
        <v>45265</v>
      </c>
      <c r="E75" s="342"/>
      <c r="F75" s="343"/>
      <c r="G75" s="343"/>
      <c r="H75" s="343"/>
      <c r="I75" s="343"/>
      <c r="J75" s="343"/>
      <c r="K75" s="343"/>
      <c r="L75" s="343"/>
      <c r="M75" s="343"/>
      <c r="N75" s="344"/>
      <c r="O75" s="464"/>
      <c r="P75" s="15"/>
      <c r="Q75" s="470"/>
      <c r="R75" s="15"/>
      <c r="S75" s="15"/>
    </row>
    <row r="76" spans="2:19" x14ac:dyDescent="0.25">
      <c r="B76" s="460"/>
      <c r="C76" s="22" t="s">
        <v>33</v>
      </c>
      <c r="D76" s="18">
        <v>45266</v>
      </c>
      <c r="E76" s="342"/>
      <c r="F76" s="343"/>
      <c r="G76" s="343"/>
      <c r="H76" s="343"/>
      <c r="I76" s="343"/>
      <c r="J76" s="343"/>
      <c r="K76" s="343"/>
      <c r="L76" s="343"/>
      <c r="M76" s="343"/>
      <c r="N76" s="344"/>
      <c r="O76" s="464"/>
      <c r="P76" s="326"/>
      <c r="Q76" s="470"/>
      <c r="R76" s="15"/>
      <c r="S76" s="15"/>
    </row>
    <row r="77" spans="2:19" x14ac:dyDescent="0.25">
      <c r="B77" s="460"/>
      <c r="C77" s="22" t="s">
        <v>35</v>
      </c>
      <c r="D77" s="18">
        <v>45267</v>
      </c>
      <c r="E77" s="345"/>
      <c r="F77" s="346"/>
      <c r="G77" s="346"/>
      <c r="H77" s="346"/>
      <c r="I77" s="346"/>
      <c r="J77" s="346"/>
      <c r="K77" s="346"/>
      <c r="L77" s="346"/>
      <c r="M77" s="346"/>
      <c r="N77" s="347"/>
      <c r="O77" s="464"/>
      <c r="P77" s="15"/>
      <c r="Q77" s="470"/>
      <c r="R77" s="15"/>
      <c r="S77" s="15"/>
    </row>
    <row r="78" spans="2:19" x14ac:dyDescent="0.25">
      <c r="B78" s="460"/>
      <c r="C78" s="20" t="s">
        <v>37</v>
      </c>
      <c r="D78" s="21">
        <v>45268</v>
      </c>
      <c r="E78" s="74"/>
      <c r="F78" s="75"/>
      <c r="G78" s="75"/>
      <c r="H78" s="75"/>
      <c r="I78" s="75"/>
      <c r="J78" s="75"/>
      <c r="K78" s="75"/>
      <c r="L78" s="75"/>
      <c r="M78" s="75"/>
      <c r="N78" s="76"/>
      <c r="O78" s="464"/>
      <c r="P78" s="15"/>
      <c r="Q78" s="470"/>
      <c r="R78" s="15"/>
      <c r="S78" s="15"/>
    </row>
    <row r="79" spans="2:19" x14ac:dyDescent="0.25">
      <c r="B79" s="460"/>
      <c r="C79" s="20" t="s">
        <v>39</v>
      </c>
      <c r="D79" s="21">
        <v>45269</v>
      </c>
      <c r="E79" s="74"/>
      <c r="F79" s="75"/>
      <c r="G79" s="75"/>
      <c r="H79" s="75"/>
      <c r="I79" s="75"/>
      <c r="J79" s="75"/>
      <c r="K79" s="75"/>
      <c r="L79" s="75"/>
      <c r="M79" s="75"/>
      <c r="N79" s="76"/>
      <c r="O79" s="464"/>
      <c r="P79" s="15"/>
      <c r="Q79" s="470"/>
      <c r="R79" s="15"/>
      <c r="S79" s="15"/>
    </row>
    <row r="80" spans="2:19" ht="15.75" thickBot="1" x14ac:dyDescent="0.3">
      <c r="B80" s="460"/>
      <c r="C80" s="20" t="s">
        <v>40</v>
      </c>
      <c r="D80" s="21">
        <v>45270</v>
      </c>
      <c r="E80" s="74"/>
      <c r="F80" s="75"/>
      <c r="G80" s="75"/>
      <c r="H80" s="75"/>
      <c r="I80" s="75"/>
      <c r="J80" s="75"/>
      <c r="K80" s="75"/>
      <c r="L80" s="75"/>
      <c r="M80" s="75"/>
      <c r="N80" s="76"/>
      <c r="O80" s="464"/>
      <c r="P80" s="15"/>
      <c r="Q80" s="470"/>
      <c r="R80" s="15"/>
      <c r="S80" s="15"/>
    </row>
    <row r="81" spans="2:19" x14ac:dyDescent="0.25">
      <c r="B81" s="460"/>
      <c r="C81" s="17" t="s">
        <v>29</v>
      </c>
      <c r="D81" s="18">
        <v>45271</v>
      </c>
      <c r="E81" s="466" t="s">
        <v>243</v>
      </c>
      <c r="F81" s="467" t="s">
        <v>243</v>
      </c>
      <c r="G81" s="477" t="s">
        <v>249</v>
      </c>
      <c r="H81" s="477" t="s">
        <v>249</v>
      </c>
      <c r="I81" s="477" t="s">
        <v>249</v>
      </c>
      <c r="J81" s="392"/>
      <c r="K81" s="492" t="s">
        <v>237</v>
      </c>
      <c r="L81" s="492" t="s">
        <v>237</v>
      </c>
      <c r="M81" s="492" t="s">
        <v>237</v>
      </c>
      <c r="N81" s="549"/>
      <c r="O81" s="464"/>
      <c r="P81" s="15"/>
      <c r="Q81" s="470"/>
      <c r="R81" s="15"/>
      <c r="S81" s="15"/>
    </row>
    <row r="82" spans="2:19" x14ac:dyDescent="0.25">
      <c r="B82" s="460"/>
      <c r="C82" s="17" t="s">
        <v>31</v>
      </c>
      <c r="D82" s="18">
        <v>45272</v>
      </c>
      <c r="E82" s="466" t="s">
        <v>243</v>
      </c>
      <c r="F82" s="467" t="s">
        <v>243</v>
      </c>
      <c r="G82" s="477" t="s">
        <v>249</v>
      </c>
      <c r="H82" s="477" t="s">
        <v>249</v>
      </c>
      <c r="I82" s="477" t="s">
        <v>249</v>
      </c>
      <c r="J82" s="392"/>
      <c r="K82" s="480" t="s">
        <v>237</v>
      </c>
      <c r="L82" s="480" t="s">
        <v>237</v>
      </c>
      <c r="M82" s="480" t="s">
        <v>237</v>
      </c>
      <c r="N82" s="549"/>
      <c r="O82" s="464"/>
      <c r="P82" s="15"/>
      <c r="Q82" s="470"/>
      <c r="R82" s="15"/>
      <c r="S82" s="15"/>
    </row>
    <row r="83" spans="2:19" x14ac:dyDescent="0.25">
      <c r="B83" s="460"/>
      <c r="C83" s="22" t="s">
        <v>33</v>
      </c>
      <c r="D83" s="18">
        <v>45273</v>
      </c>
      <c r="E83" s="466" t="s">
        <v>243</v>
      </c>
      <c r="F83" s="467" t="s">
        <v>243</v>
      </c>
      <c r="G83" s="469" t="s">
        <v>244</v>
      </c>
      <c r="H83" s="469" t="s">
        <v>244</v>
      </c>
      <c r="I83" s="469" t="s">
        <v>244</v>
      </c>
      <c r="J83" s="392"/>
      <c r="K83" s="480" t="s">
        <v>237</v>
      </c>
      <c r="L83" s="480" t="s">
        <v>237</v>
      </c>
      <c r="M83" s="480" t="s">
        <v>237</v>
      </c>
      <c r="N83" s="549"/>
      <c r="O83" s="464"/>
      <c r="P83" s="15"/>
      <c r="Q83" s="470"/>
      <c r="R83" s="15"/>
      <c r="S83" s="15"/>
    </row>
    <row r="84" spans="2:19" x14ac:dyDescent="0.25">
      <c r="B84" s="460"/>
      <c r="C84" s="17" t="s">
        <v>35</v>
      </c>
      <c r="D84" s="18">
        <v>45274</v>
      </c>
      <c r="E84" s="466" t="s">
        <v>243</v>
      </c>
      <c r="F84" s="467" t="s">
        <v>243</v>
      </c>
      <c r="G84" s="469" t="s">
        <v>244</v>
      </c>
      <c r="H84" s="469" t="s">
        <v>244</v>
      </c>
      <c r="I84" s="469" t="s">
        <v>244</v>
      </c>
      <c r="J84" s="392"/>
      <c r="K84" s="480" t="s">
        <v>237</v>
      </c>
      <c r="L84" s="480" t="s">
        <v>237</v>
      </c>
      <c r="M84" s="480" t="s">
        <v>237</v>
      </c>
      <c r="N84" s="549"/>
      <c r="O84" s="464"/>
      <c r="P84" s="15"/>
      <c r="Q84" s="470"/>
      <c r="R84" s="15"/>
      <c r="S84" s="15"/>
    </row>
    <row r="85" spans="2:19" x14ac:dyDescent="0.25">
      <c r="B85" s="460"/>
      <c r="C85" s="17" t="s">
        <v>37</v>
      </c>
      <c r="D85" s="18">
        <v>45275</v>
      </c>
      <c r="E85" s="466" t="s">
        <v>243</v>
      </c>
      <c r="F85" s="467" t="s">
        <v>243</v>
      </c>
      <c r="G85" s="469" t="s">
        <v>244</v>
      </c>
      <c r="H85" s="469" t="s">
        <v>244</v>
      </c>
      <c r="I85" s="392"/>
      <c r="J85" s="392"/>
      <c r="K85" s="480" t="s">
        <v>237</v>
      </c>
      <c r="L85" s="480" t="s">
        <v>237</v>
      </c>
      <c r="M85" s="33"/>
      <c r="N85" s="549"/>
      <c r="O85" s="464"/>
      <c r="P85" s="15"/>
      <c r="Q85" s="470"/>
      <c r="R85" s="15"/>
      <c r="S85" s="15"/>
    </row>
    <row r="86" spans="2:19" x14ac:dyDescent="0.25">
      <c r="B86" s="460"/>
      <c r="C86" s="20" t="s">
        <v>39</v>
      </c>
      <c r="D86" s="21">
        <v>45276</v>
      </c>
      <c r="E86" s="74"/>
      <c r="F86" s="75"/>
      <c r="G86" s="75"/>
      <c r="H86" s="75"/>
      <c r="I86" s="75"/>
      <c r="J86" s="75"/>
      <c r="K86" s="75"/>
      <c r="L86" s="75"/>
      <c r="M86" s="75"/>
      <c r="N86" s="76"/>
      <c r="O86" s="464"/>
      <c r="P86" s="15"/>
      <c r="Q86" s="470"/>
      <c r="R86" s="15"/>
      <c r="S86" s="15"/>
    </row>
    <row r="87" spans="2:19" x14ac:dyDescent="0.25">
      <c r="B87" s="460"/>
      <c r="C87" s="20" t="s">
        <v>40</v>
      </c>
      <c r="D87" s="21">
        <v>45277</v>
      </c>
      <c r="E87" s="74"/>
      <c r="F87" s="75"/>
      <c r="G87" s="75"/>
      <c r="H87" s="75"/>
      <c r="I87" s="75"/>
      <c r="J87" s="75"/>
      <c r="K87" s="75"/>
      <c r="L87" s="75"/>
      <c r="M87" s="75"/>
      <c r="N87" s="76"/>
      <c r="O87" s="464"/>
      <c r="P87" s="15"/>
      <c r="Q87" s="470"/>
      <c r="R87" s="15"/>
      <c r="S87" s="15"/>
    </row>
    <row r="88" spans="2:19" x14ac:dyDescent="0.25">
      <c r="B88" s="460"/>
      <c r="C88" s="20" t="s">
        <v>29</v>
      </c>
      <c r="D88" s="21">
        <v>45278</v>
      </c>
      <c r="E88" s="503" t="s">
        <v>268</v>
      </c>
      <c r="F88" s="504"/>
      <c r="G88" s="504"/>
      <c r="H88" s="504"/>
      <c r="I88" s="504"/>
      <c r="J88" s="504"/>
      <c r="K88" s="504"/>
      <c r="L88" s="504"/>
      <c r="M88" s="504"/>
      <c r="N88" s="505"/>
      <c r="O88" s="464"/>
      <c r="P88" s="15"/>
      <c r="Q88" s="470"/>
      <c r="R88" s="15"/>
      <c r="S88" s="15"/>
    </row>
    <row r="89" spans="2:19" x14ac:dyDescent="0.25">
      <c r="B89" s="460"/>
      <c r="C89" s="20" t="s">
        <v>31</v>
      </c>
      <c r="D89" s="21">
        <v>45300</v>
      </c>
      <c r="E89" s="503"/>
      <c r="F89" s="504"/>
      <c r="G89" s="504"/>
      <c r="H89" s="504"/>
      <c r="I89" s="504"/>
      <c r="J89" s="504"/>
      <c r="K89" s="504"/>
      <c r="L89" s="504"/>
      <c r="M89" s="504"/>
      <c r="N89" s="505"/>
      <c r="O89" s="464"/>
      <c r="P89" s="15"/>
      <c r="Q89" s="470"/>
      <c r="R89" s="15"/>
      <c r="S89" s="15"/>
    </row>
    <row r="90" spans="2:19" x14ac:dyDescent="0.25">
      <c r="B90" s="460"/>
      <c r="C90" s="17" t="s">
        <v>33</v>
      </c>
      <c r="D90" s="18">
        <v>45301</v>
      </c>
      <c r="E90" s="533" t="s">
        <v>249</v>
      </c>
      <c r="F90" s="477" t="s">
        <v>249</v>
      </c>
      <c r="G90" s="477" t="s">
        <v>249</v>
      </c>
      <c r="H90" s="469" t="s">
        <v>244</v>
      </c>
      <c r="I90" s="469" t="s">
        <v>244</v>
      </c>
      <c r="J90" s="507"/>
      <c r="K90" s="501" t="s">
        <v>252</v>
      </c>
      <c r="L90" s="501" t="s">
        <v>252</v>
      </c>
      <c r="M90" s="507"/>
      <c r="N90" s="299"/>
      <c r="O90" s="464"/>
      <c r="P90" s="15"/>
      <c r="Q90" s="470"/>
      <c r="R90" s="15"/>
      <c r="S90" s="15"/>
    </row>
    <row r="91" spans="2:19" x14ac:dyDescent="0.25">
      <c r="B91" s="460"/>
      <c r="C91" s="17" t="s">
        <v>35</v>
      </c>
      <c r="D91" s="18">
        <v>45302</v>
      </c>
      <c r="E91" s="533" t="s">
        <v>249</v>
      </c>
      <c r="F91" s="477" t="s">
        <v>249</v>
      </c>
      <c r="G91" s="477" t="s">
        <v>249</v>
      </c>
      <c r="H91" s="469" t="s">
        <v>244</v>
      </c>
      <c r="I91" s="469" t="s">
        <v>244</v>
      </c>
      <c r="J91" s="507"/>
      <c r="K91" s="501" t="s">
        <v>252</v>
      </c>
      <c r="L91" s="501" t="s">
        <v>252</v>
      </c>
      <c r="M91" s="507"/>
      <c r="N91" s="28"/>
      <c r="O91" s="464"/>
      <c r="P91" s="15"/>
      <c r="Q91" s="470"/>
      <c r="R91" s="15"/>
      <c r="S91" s="15"/>
    </row>
    <row r="92" spans="2:19" x14ac:dyDescent="0.25">
      <c r="B92" s="460"/>
      <c r="C92" s="17" t="s">
        <v>37</v>
      </c>
      <c r="D92" s="18">
        <v>45303</v>
      </c>
      <c r="E92" s="533" t="s">
        <v>249</v>
      </c>
      <c r="F92" s="477" t="s">
        <v>249</v>
      </c>
      <c r="G92" s="477" t="s">
        <v>249</v>
      </c>
      <c r="H92" s="469" t="s">
        <v>244</v>
      </c>
      <c r="I92" s="469" t="s">
        <v>244</v>
      </c>
      <c r="J92" s="507"/>
      <c r="K92" s="501" t="s">
        <v>252</v>
      </c>
      <c r="L92" s="501" t="s">
        <v>252</v>
      </c>
      <c r="M92" s="501" t="s">
        <v>252</v>
      </c>
      <c r="N92" s="28"/>
      <c r="O92" s="464"/>
      <c r="P92" s="15"/>
      <c r="Q92" s="470"/>
      <c r="R92" s="15"/>
      <c r="S92" s="15"/>
    </row>
    <row r="93" spans="2:19" x14ac:dyDescent="0.25">
      <c r="B93" s="460"/>
      <c r="C93" s="20" t="s">
        <v>39</v>
      </c>
      <c r="D93" s="21">
        <v>45304</v>
      </c>
      <c r="E93" s="74"/>
      <c r="F93" s="75"/>
      <c r="G93" s="75"/>
      <c r="H93" s="75"/>
      <c r="I93" s="75"/>
      <c r="J93" s="75"/>
      <c r="K93" s="75"/>
      <c r="L93" s="75"/>
      <c r="M93" s="75"/>
      <c r="N93" s="76"/>
      <c r="O93" s="464"/>
    </row>
    <row r="94" spans="2:19" x14ac:dyDescent="0.25">
      <c r="B94" s="460"/>
      <c r="C94" s="20" t="s">
        <v>40</v>
      </c>
      <c r="D94" s="21">
        <v>45305</v>
      </c>
      <c r="E94" s="74"/>
      <c r="F94" s="75"/>
      <c r="G94" s="75"/>
      <c r="H94" s="75"/>
      <c r="I94" s="75"/>
      <c r="J94" s="75"/>
      <c r="K94" s="75"/>
      <c r="L94" s="75"/>
      <c r="M94" s="75"/>
      <c r="N94" s="76"/>
      <c r="O94" s="464"/>
    </row>
    <row r="95" spans="2:19" x14ac:dyDescent="0.25">
      <c r="B95" s="460"/>
      <c r="C95" s="17" t="s">
        <v>29</v>
      </c>
      <c r="D95" s="18">
        <v>45306</v>
      </c>
      <c r="E95" s="303" t="s">
        <v>69</v>
      </c>
      <c r="F95" s="304"/>
      <c r="G95" s="304"/>
      <c r="H95" s="304"/>
      <c r="I95" s="304"/>
      <c r="J95" s="304"/>
      <c r="K95" s="304"/>
      <c r="L95" s="304"/>
      <c r="M95" s="304"/>
      <c r="N95" s="305"/>
      <c r="O95" s="464"/>
    </row>
    <row r="96" spans="2:19" x14ac:dyDescent="0.25">
      <c r="B96" s="460"/>
      <c r="C96" s="17" t="s">
        <v>31</v>
      </c>
      <c r="D96" s="18">
        <v>45307</v>
      </c>
      <c r="E96" s="303"/>
      <c r="F96" s="304"/>
      <c r="G96" s="304"/>
      <c r="H96" s="304"/>
      <c r="I96" s="304"/>
      <c r="J96" s="304"/>
      <c r="K96" s="304"/>
      <c r="L96" s="304"/>
      <c r="M96" s="304"/>
      <c r="N96" s="305"/>
      <c r="O96" s="464"/>
    </row>
    <row r="97" spans="2:15" x14ac:dyDescent="0.25">
      <c r="B97" s="460"/>
      <c r="C97" s="17" t="s">
        <v>33</v>
      </c>
      <c r="D97" s="18">
        <v>45308</v>
      </c>
      <c r="E97" s="303"/>
      <c r="F97" s="304"/>
      <c r="G97" s="304"/>
      <c r="H97" s="304"/>
      <c r="I97" s="304"/>
      <c r="J97" s="304"/>
      <c r="K97" s="304"/>
      <c r="L97" s="304"/>
      <c r="M97" s="304"/>
      <c r="N97" s="305"/>
      <c r="O97" s="464"/>
    </row>
    <row r="98" spans="2:15" x14ac:dyDescent="0.25">
      <c r="B98" s="460"/>
      <c r="C98" s="17" t="s">
        <v>35</v>
      </c>
      <c r="D98" s="18">
        <v>45309</v>
      </c>
      <c r="E98" s="303"/>
      <c r="F98" s="304"/>
      <c r="G98" s="304"/>
      <c r="H98" s="304"/>
      <c r="I98" s="304"/>
      <c r="J98" s="304"/>
      <c r="K98" s="304"/>
      <c r="L98" s="304"/>
      <c r="M98" s="304"/>
      <c r="N98" s="305"/>
      <c r="O98" s="464"/>
    </row>
    <row r="99" spans="2:15" ht="15.75" thickBot="1" x14ac:dyDescent="0.3">
      <c r="B99" s="460"/>
      <c r="C99" s="217" t="s">
        <v>37</v>
      </c>
      <c r="D99" s="218">
        <v>45310</v>
      </c>
      <c r="E99" s="311"/>
      <c r="F99" s="312"/>
      <c r="G99" s="312"/>
      <c r="H99" s="312"/>
      <c r="I99" s="312"/>
      <c r="J99" s="312"/>
      <c r="K99" s="312"/>
      <c r="L99" s="312"/>
      <c r="M99" s="312"/>
      <c r="N99" s="313"/>
      <c r="O99" s="464"/>
    </row>
    <row r="100" spans="2:15" x14ac:dyDescent="0.25">
      <c r="B100" s="460"/>
      <c r="C100" s="77" t="s">
        <v>47</v>
      </c>
      <c r="D100" s="78"/>
      <c r="E100" s="79"/>
      <c r="F100" s="79"/>
      <c r="G100" s="79"/>
      <c r="H100" s="79"/>
      <c r="I100" s="79"/>
      <c r="J100" s="79"/>
      <c r="K100" s="79"/>
      <c r="L100" s="79"/>
      <c r="M100" s="79"/>
      <c r="N100" s="80"/>
      <c r="O100" s="460"/>
    </row>
    <row r="101" spans="2:15" ht="15.75" thickBot="1" x14ac:dyDescent="0.3">
      <c r="B101" s="514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3"/>
      <c r="O101" s="514"/>
    </row>
    <row r="102" spans="2:15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2:15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2:15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2:15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2:15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2:15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2:15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2:15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2:15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2:15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2:15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2:15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2:15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2:15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2:15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2:15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2:15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2:15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2:15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2:15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2:15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2:15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2:15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2:15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2:15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2:15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2:15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2:15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2:15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2:15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2:15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2:15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2:15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2:15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2:15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2:15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2:15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2:15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2:15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2:15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2:15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2:15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2:15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2:15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2:15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2:15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2:15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2:15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2:15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2:15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2:15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2:15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2:15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2:15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2:15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2:15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2:15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2:15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2:15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2:15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2:15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2:15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2:15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2:15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2:15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2:15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2:15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2:15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2:15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2:15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2:15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2:15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2:15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2:15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2:15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2:15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2:15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2:15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2:15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2:15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2:15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2:15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2:15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2:15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2:15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2:15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2:15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2:15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2:15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2:15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2:15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2:15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2:15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2:15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2:15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2:15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2:15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2:15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2:15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2:15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2:15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2:15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2:15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2:15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2:15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2:15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2:15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2:15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2:15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2:15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2:15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2:15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2:15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2:15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2:15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2:15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2:15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2:15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2:15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2:15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2:15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2:15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2:15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2:15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2:15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2:15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2:15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2:15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2:15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2:15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2:15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2:15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2:15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2:15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2:15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2:15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2:15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2:15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2:15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2:15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2:15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2:15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2:15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2:15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15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2:15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2:15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2:15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2:15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2:15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2:15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2:15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2:15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2:15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2:15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2:15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2:15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2:15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2:15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2:15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2:15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2:15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2:15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2:15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2:15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2:15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2:15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2:15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2:15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2:15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2:15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2:15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2:15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2:15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2:15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2:15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2:15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2:15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2:15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2:15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2:15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2:15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2:15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2:15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2:15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2:15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2:15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2:15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2:15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2:15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2:15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2:15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2:15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2:15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2:15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2:15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2:15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2:15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2:15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2:15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2:15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2:15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2:15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2:15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2:15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2:15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2:15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2:15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2:15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2:15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2:15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2:15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2:15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2:15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2:15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2:15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2:15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2:15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2:15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2:15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2:15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2:15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2:15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2:15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2:15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2:15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2:15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2:15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2:15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2:15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2:15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2:15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2:15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2:15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2:15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2:15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2:15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2:15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2:1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2:1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2:15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2:15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2:15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2:15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2:15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2:15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2:15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2:15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2:15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2:15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2:15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2:15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2:15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2:15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2:15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2:15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2:15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2:15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2:15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2:15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2:15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2:15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2:15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2:15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2:15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2:15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2:15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2:15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2:15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2:15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2:15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2:15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2:15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2:15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2:15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2:15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2:15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2:15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2:1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2:15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2:15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2:15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2:15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2:15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2:15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2:15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2:15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2:15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2:15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2:15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2:15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2:15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2:15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2:15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2:15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2:15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2:15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2:15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2:15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2:15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2:15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2:15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2:15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2:15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2:15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2:15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2:15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2:15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2:15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2:15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2:15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2:15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2:15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2:15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2:15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2:15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2:15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2:15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2:15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2:15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2:15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2:15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2:15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2:15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2:15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2:15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2:15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2:15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2:15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2:15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2:15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2:15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2:15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2:15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2:15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2:15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2:15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2:15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2:15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2:15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2:15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2:15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2:15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2:15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2:15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2:15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2:15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2:15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2:15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2:15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2:15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2:15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2:15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2:15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2:15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2:15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2:15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2:15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2:15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2:15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2:15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2:15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2:15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2:15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2:15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2:15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2:15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2:15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2:15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2:15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2:15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2:15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2:15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2:15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2:15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2:15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2:15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2:15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2:15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2:15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2:15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2:15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2:15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2:15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2:15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2:15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2:15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2:15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2:15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2:15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2:15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2:15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2:15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2:15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2:15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2:15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2:15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2:15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2:15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2:15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2:15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2:15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2:15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2:15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2:15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2:15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2:15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2:15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2:15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2:15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2:15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2:15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2:15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2:15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2:15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2:15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2:15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2:15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2:15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2:15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2:15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2:15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2:15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2:15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2:15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2:15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2:15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2:15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2:15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2:15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2:15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2:15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2:15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2:15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2:15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2:15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2:15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2:15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2:15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2:15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2:15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2:15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2:15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2:15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2:15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2:15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2:15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2:15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2:15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2:15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2:15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2:15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2:15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2:15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2:15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2:15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2:15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2:15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2:15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2:15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2:15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2:15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2:15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2:15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2:15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2:15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2:15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2:15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2:15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2:15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2:15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2:15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2:15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2:15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2:15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2:15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2:15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2:15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2:15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2:15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2:15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2:15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2:15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2:15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2:15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2:15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2:15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2:15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2:15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2:15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2:15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2:15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2:15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2:15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2:15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2:15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2:15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2:15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2:15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2:15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2:15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2:15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2:15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2:15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2:15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2:15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2:15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2:15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2:15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2:15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2:15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2:15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2:15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2:15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2:15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2:15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2:15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2:15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2:15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2:15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2:15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2:15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2:15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2:15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2:15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2:15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2:15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2:15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2:15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2:15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2:15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2:15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2:15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2:15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2:15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2:15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2:15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2:15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2:15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2:15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2:15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2:15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2:15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2:15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2:15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2:15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2:15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2:15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2:15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2:15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2:15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2:15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2:15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2:15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2:15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2:15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2:15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2:15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2:15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2:15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2:15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2:15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2:15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2:15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2:15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2:15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2:15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2:15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2:15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2:15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2:15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2:15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2:15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2:15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2:15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2:15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2:15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2:15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2:15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2:15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2:15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2:15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2:15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2:15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2:15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2:15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2:15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2:15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2:15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2:15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2:15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2:15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2:15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2:15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2:15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2:15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2:15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2:15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2:15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2:15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2:15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2:15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2:15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2:15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2:15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2:15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2:15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2:15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2:15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2:15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2:15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2:15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2:15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2:15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2:15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2:15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2:15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2:15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2:15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2:15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2:15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2:15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2:15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2:15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2:15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2:15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2:15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2:15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2:15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2:15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2:15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2:15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2:15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2:15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2:15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2:15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2:15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2:15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2:15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2:15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2:15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2:15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2:15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2:15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2:15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2:15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2:15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2:15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2:15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2:15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2:15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2:15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2:15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2:15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2:15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2:15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2:15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2:15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2:15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2:15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2:15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2:15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2:15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2:15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2:15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2:15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2:15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2:15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2:15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2:15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2:15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2:15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2:15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2:15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2:15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2:15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2:15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2:15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2:15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2:15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2:15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2:15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2:15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2:15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2:15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2:15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2:15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2:15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2:15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2:15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2:15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2:15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2:15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2:15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2:15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2:15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2:15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2:15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2:15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2:15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2:15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2:15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2:15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2:15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2:15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2:15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2:15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2:15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2:15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2:15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2:15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2:15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2:15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2:15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2:15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2:15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2:15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2:15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2:15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2:15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2:15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2:15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2:15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2:15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2:15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2:15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2:15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2:15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2:15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2:15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2:15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2:15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2:15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2:15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2:15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2:15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2:15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2:15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2:15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2:15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2:15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2:15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2:15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2:15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2:15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2:15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2:15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2:15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2:15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2:15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2:15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2:15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2:15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2:15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2:15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2:15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2:15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2:15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2:15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2:15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2:15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2:15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2:15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2:15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2:15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2:15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2:15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2:15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2:15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2:15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2:15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2:15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2:15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2:15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2:15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2:15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2:15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2:15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2:15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2:15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2:15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2:15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2:15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2:15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2:15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2:15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2:15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2:15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2:15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2:15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2:15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2:15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2:15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2:15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2:15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2:15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2:15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2:15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2:15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2:15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2:15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2:15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2:15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2:15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2:15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2:15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2:15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2:15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2:15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2:15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2:15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2:15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2:15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2:15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2:15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2:15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2:15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2:15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2:15" x14ac:dyDescent="0.25"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4"/>
      <c r="N936" s="44"/>
      <c r="O936" s="44"/>
    </row>
  </sheetData>
  <mergeCells count="48">
    <mergeCell ref="E93:N93"/>
    <mergeCell ref="E94:N94"/>
    <mergeCell ref="E95:N99"/>
    <mergeCell ref="C100:N101"/>
    <mergeCell ref="E78:N78"/>
    <mergeCell ref="E79:N79"/>
    <mergeCell ref="E80:N80"/>
    <mergeCell ref="E86:N86"/>
    <mergeCell ref="E87:N87"/>
    <mergeCell ref="E88:N89"/>
    <mergeCell ref="E60:N64"/>
    <mergeCell ref="E65:N65"/>
    <mergeCell ref="E66:N66"/>
    <mergeCell ref="E72:N72"/>
    <mergeCell ref="E73:N73"/>
    <mergeCell ref="E74:N77"/>
    <mergeCell ref="E45:N45"/>
    <mergeCell ref="E46:N50"/>
    <mergeCell ref="E51:N51"/>
    <mergeCell ref="E52:N52"/>
    <mergeCell ref="E58:N58"/>
    <mergeCell ref="E59:N59"/>
    <mergeCell ref="E31:N31"/>
    <mergeCell ref="E32:N36"/>
    <mergeCell ref="E37:N37"/>
    <mergeCell ref="E38:N38"/>
    <mergeCell ref="E41:N41"/>
    <mergeCell ref="E44:N44"/>
    <mergeCell ref="B9:O9"/>
    <mergeCell ref="B10:B101"/>
    <mergeCell ref="C10:D10"/>
    <mergeCell ref="O10:O101"/>
    <mergeCell ref="E16:N16"/>
    <mergeCell ref="E17:N17"/>
    <mergeCell ref="E18:N22"/>
    <mergeCell ref="E23:N23"/>
    <mergeCell ref="E24:N24"/>
    <mergeCell ref="E30:N30"/>
    <mergeCell ref="B2:O2"/>
    <mergeCell ref="B3:O3"/>
    <mergeCell ref="B4:O4"/>
    <mergeCell ref="B5:O5"/>
    <mergeCell ref="C6:D6"/>
    <mergeCell ref="E6:H6"/>
    <mergeCell ref="I6:J6"/>
    <mergeCell ref="K6:M6"/>
    <mergeCell ref="N6:N7"/>
    <mergeCell ref="O6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DE759-1847-ED44-BEE2-537F059B93A9}">
  <sheetPr>
    <tabColor rgb="FFFF0000"/>
  </sheetPr>
  <dimension ref="B1:P944"/>
  <sheetViews>
    <sheetView topLeftCell="C1" zoomScale="75" workbookViewId="0">
      <selection activeCell="E75" sqref="E75"/>
    </sheetView>
  </sheetViews>
  <sheetFormatPr defaultColWidth="8.85546875" defaultRowHeight="14.25" x14ac:dyDescent="0.2"/>
  <cols>
    <col min="1" max="1" width="8.85546875" style="2"/>
    <col min="2" max="5" width="18.85546875" style="33" customWidth="1"/>
    <col min="6" max="7" width="20" style="33" bestFit="1" customWidth="1"/>
    <col min="8" max="8" width="26.85546875" style="33" customWidth="1"/>
    <col min="9" max="9" width="19.42578125" style="45" bestFit="1" customWidth="1"/>
    <col min="10" max="11" width="18.85546875" style="45" customWidth="1"/>
    <col min="12" max="12" width="18.85546875" style="2" customWidth="1"/>
    <col min="13" max="13" width="3.42578125" style="2" customWidth="1"/>
    <col min="14" max="14" width="4" style="2" customWidth="1"/>
    <col min="15" max="15" width="14.28515625" style="2" customWidth="1"/>
    <col min="16" max="16384" width="8.85546875" style="2"/>
  </cols>
  <sheetData>
    <row r="1" spans="2:16" ht="1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6" ht="20.100000000000001" customHeight="1" x14ac:dyDescent="0.2">
      <c r="B2" s="105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2:16" ht="20.100000000000001" customHeight="1" x14ac:dyDescent="0.2"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2:16" ht="20.100000000000001" customHeight="1" thickBot="1" x14ac:dyDescent="0.25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  <c r="M4" s="46"/>
      <c r="N4" s="46"/>
    </row>
    <row r="5" spans="2:16" ht="39.950000000000003" customHeight="1" thickBot="1" x14ac:dyDescent="0.25">
      <c r="B5" s="114" t="s">
        <v>48</v>
      </c>
      <c r="C5" s="115"/>
      <c r="D5" s="115"/>
      <c r="E5" s="115"/>
      <c r="F5" s="115"/>
      <c r="G5" s="115"/>
      <c r="H5" s="115"/>
      <c r="I5" s="115"/>
      <c r="J5" s="115"/>
      <c r="K5" s="115"/>
      <c r="L5" s="116"/>
    </row>
    <row r="6" spans="2:16" ht="30" customHeight="1" x14ac:dyDescent="0.2">
      <c r="B6" s="117" t="s">
        <v>4</v>
      </c>
      <c r="C6" s="118"/>
      <c r="D6" s="121" t="s">
        <v>5</v>
      </c>
      <c r="E6" s="123" t="s">
        <v>6</v>
      </c>
      <c r="F6" s="124"/>
      <c r="G6" s="124"/>
      <c r="H6" s="125" t="s">
        <v>7</v>
      </c>
      <c r="I6" s="127" t="s">
        <v>8</v>
      </c>
      <c r="J6" s="128"/>
      <c r="K6" s="128"/>
      <c r="L6" s="129"/>
    </row>
    <row r="7" spans="2:16" ht="36" x14ac:dyDescent="0.2">
      <c r="B7" s="119"/>
      <c r="C7" s="120"/>
      <c r="D7" s="122"/>
      <c r="E7" s="3" t="s">
        <v>9</v>
      </c>
      <c r="F7" s="4" t="s">
        <v>10</v>
      </c>
      <c r="G7" s="5" t="s">
        <v>11</v>
      </c>
      <c r="H7" s="126"/>
      <c r="I7" s="130"/>
      <c r="J7" s="130"/>
      <c r="K7" s="130"/>
      <c r="L7" s="131"/>
    </row>
    <row r="8" spans="2:16" ht="30" customHeight="1" thickBot="1" x14ac:dyDescent="0.25">
      <c r="B8" s="149" t="s">
        <v>12</v>
      </c>
      <c r="C8" s="150"/>
      <c r="D8" s="47" t="s">
        <v>49</v>
      </c>
      <c r="E8" s="47" t="s">
        <v>50</v>
      </c>
      <c r="F8" s="48" t="s">
        <v>15</v>
      </c>
      <c r="G8" s="47" t="s">
        <v>51</v>
      </c>
      <c r="H8" s="47" t="s">
        <v>52</v>
      </c>
      <c r="I8" s="147"/>
      <c r="J8" s="147"/>
      <c r="K8" s="147"/>
      <c r="L8" s="148"/>
    </row>
    <row r="9" spans="2:16" ht="39.950000000000003" customHeight="1" thickBot="1" x14ac:dyDescent="0.25">
      <c r="B9" s="136" t="s">
        <v>53</v>
      </c>
      <c r="C9" s="137"/>
      <c r="D9" s="137"/>
      <c r="E9" s="137"/>
      <c r="F9" s="137"/>
      <c r="G9" s="137"/>
      <c r="H9" s="137"/>
      <c r="I9" s="137"/>
      <c r="J9" s="137"/>
      <c r="K9" s="137"/>
      <c r="L9" s="138"/>
    </row>
    <row r="10" spans="2:16" ht="20.100000000000001" customHeight="1" thickBot="1" x14ac:dyDescent="0.25">
      <c r="B10" s="139" t="s">
        <v>19</v>
      </c>
      <c r="C10" s="140"/>
      <c r="D10" s="8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25</v>
      </c>
      <c r="J10" s="9" t="s">
        <v>26</v>
      </c>
      <c r="K10" s="10" t="s">
        <v>27</v>
      </c>
      <c r="L10" s="11" t="s">
        <v>28</v>
      </c>
    </row>
    <row r="11" spans="2:16" ht="20.100000000000001" customHeight="1" x14ac:dyDescent="0.2">
      <c r="B11" s="12" t="s">
        <v>29</v>
      </c>
      <c r="C11" s="13">
        <v>45208</v>
      </c>
      <c r="D11" s="144" t="s">
        <v>69</v>
      </c>
      <c r="E11" s="145"/>
      <c r="F11" s="145"/>
      <c r="G11" s="145"/>
      <c r="H11" s="145"/>
      <c r="I11" s="145"/>
      <c r="J11" s="145"/>
      <c r="K11" s="145"/>
      <c r="L11" s="146"/>
      <c r="O11" s="16" t="s">
        <v>30</v>
      </c>
      <c r="P11" s="2">
        <f>COUNTIF(B11:L92,"Biologia e Gen.")</f>
        <v>73</v>
      </c>
    </row>
    <row r="12" spans="2:16" ht="20.100000000000001" customHeight="1" x14ac:dyDescent="0.2">
      <c r="B12" s="17" t="s">
        <v>31</v>
      </c>
      <c r="C12" s="18">
        <v>45209</v>
      </c>
      <c r="D12" s="87"/>
      <c r="E12" s="88"/>
      <c r="F12" s="88"/>
      <c r="G12" s="88"/>
      <c r="H12" s="88"/>
      <c r="I12" s="88"/>
      <c r="J12" s="88"/>
      <c r="K12" s="88"/>
      <c r="L12" s="89"/>
      <c r="O12" s="16" t="s">
        <v>32</v>
      </c>
      <c r="P12" s="2">
        <f>COUNTIF(B11:L92,"Fisica")</f>
        <v>29</v>
      </c>
    </row>
    <row r="13" spans="2:16" ht="20.100000000000001" customHeight="1" x14ac:dyDescent="0.2">
      <c r="B13" s="17" t="s">
        <v>33</v>
      </c>
      <c r="C13" s="18">
        <v>45210</v>
      </c>
      <c r="D13" s="87"/>
      <c r="E13" s="88"/>
      <c r="F13" s="88"/>
      <c r="G13" s="88"/>
      <c r="H13" s="88"/>
      <c r="I13" s="88"/>
      <c r="J13" s="88"/>
      <c r="K13" s="88"/>
      <c r="L13" s="89"/>
      <c r="O13" s="16" t="s">
        <v>34</v>
      </c>
      <c r="P13" s="2">
        <f>COUNTIF(B11:L92,"Statistica")</f>
        <v>22</v>
      </c>
    </row>
    <row r="14" spans="2:16" ht="20.100000000000001" customHeight="1" x14ac:dyDescent="0.2">
      <c r="B14" s="17" t="s">
        <v>35</v>
      </c>
      <c r="C14" s="18">
        <v>45211</v>
      </c>
      <c r="D14" s="87"/>
      <c r="E14" s="88"/>
      <c r="F14" s="88"/>
      <c r="G14" s="88"/>
      <c r="H14" s="88"/>
      <c r="I14" s="88"/>
      <c r="J14" s="88"/>
      <c r="K14" s="88"/>
      <c r="L14" s="89"/>
      <c r="O14" s="16" t="s">
        <v>36</v>
      </c>
      <c r="P14" s="2">
        <f>COUNTIF(B11:L92,"Informatica")</f>
        <v>22</v>
      </c>
    </row>
    <row r="15" spans="2:16" ht="20.100000000000001" customHeight="1" x14ac:dyDescent="0.2">
      <c r="B15" s="17" t="s">
        <v>37</v>
      </c>
      <c r="C15" s="18">
        <v>45212</v>
      </c>
      <c r="D15" s="90"/>
      <c r="E15" s="91"/>
      <c r="F15" s="91"/>
      <c r="G15" s="91"/>
      <c r="H15" s="91"/>
      <c r="I15" s="91"/>
      <c r="J15" s="91"/>
      <c r="K15" s="91"/>
      <c r="L15" s="92"/>
      <c r="O15" s="16" t="s">
        <v>38</v>
      </c>
      <c r="P15" s="2">
        <f>COUNTIF(B11:L92,"Chimica e Prop. Bioch.")</f>
        <v>44</v>
      </c>
    </row>
    <row r="16" spans="2:16" ht="20.100000000000001" customHeight="1" x14ac:dyDescent="0.2">
      <c r="B16" s="20" t="s">
        <v>39</v>
      </c>
      <c r="C16" s="21">
        <v>45213</v>
      </c>
      <c r="D16" s="102"/>
      <c r="E16" s="103"/>
      <c r="F16" s="103"/>
      <c r="G16" s="103"/>
      <c r="H16" s="103"/>
      <c r="I16" s="103"/>
      <c r="J16" s="103"/>
      <c r="K16" s="103"/>
      <c r="L16" s="104"/>
    </row>
    <row r="17" spans="2:12" ht="20.100000000000001" customHeight="1" x14ac:dyDescent="0.2">
      <c r="B17" s="20" t="s">
        <v>40</v>
      </c>
      <c r="C17" s="21">
        <v>45214</v>
      </c>
      <c r="D17" s="102"/>
      <c r="E17" s="103"/>
      <c r="F17" s="103"/>
      <c r="G17" s="103"/>
      <c r="H17" s="103"/>
      <c r="I17" s="103"/>
      <c r="J17" s="103"/>
      <c r="K17" s="103"/>
      <c r="L17" s="104"/>
    </row>
    <row r="18" spans="2:12" ht="20.100000000000001" customHeight="1" x14ac:dyDescent="0.2">
      <c r="B18" s="22" t="s">
        <v>29</v>
      </c>
      <c r="C18" s="18">
        <v>45215</v>
      </c>
      <c r="D18" s="23"/>
      <c r="E18" s="24" t="s">
        <v>41</v>
      </c>
      <c r="F18" s="24" t="s">
        <v>41</v>
      </c>
      <c r="G18" s="29" t="s">
        <v>44</v>
      </c>
      <c r="H18" s="29" t="s">
        <v>44</v>
      </c>
      <c r="I18" s="26"/>
      <c r="J18" s="27" t="s">
        <v>43</v>
      </c>
      <c r="K18" s="27" t="s">
        <v>43</v>
      </c>
      <c r="L18" s="27" t="s">
        <v>43</v>
      </c>
    </row>
    <row r="19" spans="2:12" ht="20.100000000000001" customHeight="1" x14ac:dyDescent="0.2">
      <c r="B19" s="17" t="s">
        <v>31</v>
      </c>
      <c r="C19" s="18">
        <v>45216</v>
      </c>
      <c r="D19" s="23"/>
      <c r="E19" s="25" t="s">
        <v>42</v>
      </c>
      <c r="F19" s="25" t="s">
        <v>42</v>
      </c>
      <c r="G19" s="25" t="s">
        <v>42</v>
      </c>
      <c r="H19" s="30" t="s">
        <v>45</v>
      </c>
      <c r="I19" s="30" t="s">
        <v>45</v>
      </c>
      <c r="J19" s="26"/>
      <c r="K19" s="27" t="s">
        <v>43</v>
      </c>
      <c r="L19" s="27" t="s">
        <v>43</v>
      </c>
    </row>
    <row r="20" spans="2:12" ht="20.100000000000001" customHeight="1" x14ac:dyDescent="0.2">
      <c r="B20" s="17" t="s">
        <v>33</v>
      </c>
      <c r="C20" s="18">
        <v>45217</v>
      </c>
      <c r="D20" s="23"/>
      <c r="E20" s="24" t="s">
        <v>41</v>
      </c>
      <c r="F20" s="24" t="s">
        <v>41</v>
      </c>
      <c r="G20" s="29" t="s">
        <v>44</v>
      </c>
      <c r="H20" s="29" t="s">
        <v>44</v>
      </c>
      <c r="I20" s="26"/>
      <c r="J20" s="27" t="s">
        <v>43</v>
      </c>
      <c r="K20" s="27" t="s">
        <v>43</v>
      </c>
      <c r="L20" s="27" t="s">
        <v>43</v>
      </c>
    </row>
    <row r="21" spans="2:12" ht="20.100000000000001" customHeight="1" x14ac:dyDescent="0.2">
      <c r="B21" s="17" t="s">
        <v>35</v>
      </c>
      <c r="C21" s="18">
        <v>45218</v>
      </c>
      <c r="D21" s="23"/>
      <c r="E21" s="30" t="s">
        <v>45</v>
      </c>
      <c r="F21" s="30" t="s">
        <v>45</v>
      </c>
      <c r="G21" s="26"/>
      <c r="H21" s="26"/>
      <c r="I21" s="26"/>
      <c r="J21" s="27" t="s">
        <v>43</v>
      </c>
      <c r="K21" s="27" t="s">
        <v>43</v>
      </c>
      <c r="L21" s="27" t="s">
        <v>43</v>
      </c>
    </row>
    <row r="22" spans="2:12" ht="20.100000000000001" customHeight="1" x14ac:dyDescent="0.2">
      <c r="B22" s="17" t="s">
        <v>37</v>
      </c>
      <c r="C22" s="18">
        <v>45219</v>
      </c>
      <c r="D22" s="23"/>
      <c r="E22" s="24" t="s">
        <v>41</v>
      </c>
      <c r="F22" s="24" t="s">
        <v>41</v>
      </c>
      <c r="G22" s="26"/>
      <c r="H22" s="26"/>
      <c r="I22" s="26"/>
      <c r="J22" s="27" t="s">
        <v>43</v>
      </c>
      <c r="K22" s="27" t="s">
        <v>43</v>
      </c>
      <c r="L22" s="31" t="s">
        <v>43</v>
      </c>
    </row>
    <row r="23" spans="2:12" ht="20.100000000000001" customHeight="1" x14ac:dyDescent="0.2">
      <c r="B23" s="20" t="s">
        <v>39</v>
      </c>
      <c r="C23" s="21">
        <v>45220</v>
      </c>
      <c r="D23" s="102"/>
      <c r="E23" s="103"/>
      <c r="F23" s="103"/>
      <c r="G23" s="103"/>
      <c r="H23" s="103"/>
      <c r="I23" s="103"/>
      <c r="J23" s="103"/>
      <c r="K23" s="103"/>
      <c r="L23" s="104"/>
    </row>
    <row r="24" spans="2:12" ht="20.100000000000001" customHeight="1" x14ac:dyDescent="0.2">
      <c r="B24" s="20" t="s">
        <v>40</v>
      </c>
      <c r="C24" s="21">
        <v>45221</v>
      </c>
      <c r="D24" s="102"/>
      <c r="E24" s="103"/>
      <c r="F24" s="103"/>
      <c r="G24" s="103"/>
      <c r="H24" s="103"/>
      <c r="I24" s="103"/>
      <c r="J24" s="103"/>
      <c r="K24" s="103"/>
      <c r="L24" s="104"/>
    </row>
    <row r="25" spans="2:12" ht="20.100000000000001" customHeight="1" x14ac:dyDescent="0.2">
      <c r="B25" s="17" t="s">
        <v>29</v>
      </c>
      <c r="C25" s="18">
        <v>45222</v>
      </c>
      <c r="D25" s="84" t="s">
        <v>69</v>
      </c>
      <c r="E25" s="85"/>
      <c r="F25" s="85"/>
      <c r="G25" s="85"/>
      <c r="H25" s="85"/>
      <c r="I25" s="85"/>
      <c r="J25" s="85"/>
      <c r="K25" s="85"/>
      <c r="L25" s="86"/>
    </row>
    <row r="26" spans="2:12" ht="20.100000000000001" customHeight="1" x14ac:dyDescent="0.2">
      <c r="B26" s="17" t="s">
        <v>31</v>
      </c>
      <c r="C26" s="18">
        <v>45223</v>
      </c>
      <c r="D26" s="87"/>
      <c r="E26" s="88"/>
      <c r="F26" s="88"/>
      <c r="G26" s="88"/>
      <c r="H26" s="88"/>
      <c r="I26" s="88"/>
      <c r="J26" s="88"/>
      <c r="K26" s="88"/>
      <c r="L26" s="89"/>
    </row>
    <row r="27" spans="2:12" ht="20.100000000000001" customHeight="1" x14ac:dyDescent="0.2">
      <c r="B27" s="17" t="s">
        <v>33</v>
      </c>
      <c r="C27" s="18">
        <v>45224</v>
      </c>
      <c r="D27" s="87"/>
      <c r="E27" s="88"/>
      <c r="F27" s="88"/>
      <c r="G27" s="88"/>
      <c r="H27" s="88"/>
      <c r="I27" s="88"/>
      <c r="J27" s="88"/>
      <c r="K27" s="88"/>
      <c r="L27" s="89"/>
    </row>
    <row r="28" spans="2:12" ht="20.100000000000001" customHeight="1" x14ac:dyDescent="0.2">
      <c r="B28" s="17" t="s">
        <v>35</v>
      </c>
      <c r="C28" s="18">
        <v>45225</v>
      </c>
      <c r="D28" s="87"/>
      <c r="E28" s="88"/>
      <c r="F28" s="88"/>
      <c r="G28" s="88"/>
      <c r="H28" s="88"/>
      <c r="I28" s="88"/>
      <c r="J28" s="88"/>
      <c r="K28" s="88"/>
      <c r="L28" s="89"/>
    </row>
    <row r="29" spans="2:12" ht="20.100000000000001" customHeight="1" x14ac:dyDescent="0.2">
      <c r="B29" s="17" t="s">
        <v>37</v>
      </c>
      <c r="C29" s="18">
        <v>45226</v>
      </c>
      <c r="D29" s="90"/>
      <c r="E29" s="91"/>
      <c r="F29" s="91"/>
      <c r="G29" s="91"/>
      <c r="H29" s="91"/>
      <c r="I29" s="91"/>
      <c r="J29" s="91"/>
      <c r="K29" s="91"/>
      <c r="L29" s="92"/>
    </row>
    <row r="30" spans="2:12" ht="20.100000000000001" customHeight="1" x14ac:dyDescent="0.2">
      <c r="B30" s="20" t="s">
        <v>39</v>
      </c>
      <c r="C30" s="21">
        <v>45227</v>
      </c>
      <c r="D30" s="102"/>
      <c r="E30" s="103"/>
      <c r="F30" s="103"/>
      <c r="G30" s="103"/>
      <c r="H30" s="103"/>
      <c r="I30" s="103"/>
      <c r="J30" s="103"/>
      <c r="K30" s="103"/>
      <c r="L30" s="104"/>
    </row>
    <row r="31" spans="2:12" ht="20.100000000000001" customHeight="1" x14ac:dyDescent="0.2">
      <c r="B31" s="20" t="s">
        <v>40</v>
      </c>
      <c r="C31" s="21">
        <v>45228</v>
      </c>
      <c r="D31" s="102"/>
      <c r="E31" s="103"/>
      <c r="F31" s="103"/>
      <c r="G31" s="103"/>
      <c r="H31" s="103"/>
      <c r="I31" s="103"/>
      <c r="J31" s="103"/>
      <c r="K31" s="103"/>
      <c r="L31" s="104"/>
    </row>
    <row r="32" spans="2:12" ht="20.100000000000001" customHeight="1" x14ac:dyDescent="0.2">
      <c r="B32" s="17" t="s">
        <v>29</v>
      </c>
      <c r="C32" s="18">
        <v>45229</v>
      </c>
      <c r="D32" s="23"/>
      <c r="E32" s="24" t="s">
        <v>41</v>
      </c>
      <c r="F32" s="24" t="s">
        <v>41</v>
      </c>
      <c r="G32" s="29" t="s">
        <v>44</v>
      </c>
      <c r="H32" s="29" t="s">
        <v>44</v>
      </c>
      <c r="I32" s="19"/>
      <c r="J32" s="27" t="s">
        <v>43</v>
      </c>
      <c r="K32" s="27" t="s">
        <v>43</v>
      </c>
      <c r="L32" s="31" t="s">
        <v>43</v>
      </c>
    </row>
    <row r="33" spans="2:12" ht="20.100000000000001" customHeight="1" x14ac:dyDescent="0.2">
      <c r="B33" s="17" t="s">
        <v>31</v>
      </c>
      <c r="C33" s="18">
        <v>45230</v>
      </c>
      <c r="D33" s="23"/>
      <c r="E33" s="25" t="s">
        <v>42</v>
      </c>
      <c r="F33" s="25" t="s">
        <v>42</v>
      </c>
      <c r="G33" s="25" t="s">
        <v>42</v>
      </c>
      <c r="H33" s="30" t="s">
        <v>45</v>
      </c>
      <c r="I33" s="30" t="s">
        <v>45</v>
      </c>
      <c r="J33" s="19"/>
      <c r="K33" s="27" t="s">
        <v>43</v>
      </c>
      <c r="L33" s="31" t="s">
        <v>43</v>
      </c>
    </row>
    <row r="34" spans="2:12" ht="20.100000000000001" customHeight="1" x14ac:dyDescent="0.2">
      <c r="B34" s="20" t="s">
        <v>33</v>
      </c>
      <c r="C34" s="21">
        <v>45231</v>
      </c>
      <c r="D34" s="102"/>
      <c r="E34" s="103"/>
      <c r="F34" s="103"/>
      <c r="G34" s="103"/>
      <c r="H34" s="103"/>
      <c r="I34" s="103"/>
      <c r="J34" s="103"/>
      <c r="K34" s="103"/>
      <c r="L34" s="104"/>
    </row>
    <row r="35" spans="2:12" ht="20.100000000000001" customHeight="1" x14ac:dyDescent="0.2">
      <c r="B35" s="17" t="s">
        <v>35</v>
      </c>
      <c r="C35" s="18">
        <v>45232</v>
      </c>
      <c r="D35" s="23"/>
      <c r="E35" s="24" t="s">
        <v>41</v>
      </c>
      <c r="F35" s="24" t="s">
        <v>41</v>
      </c>
      <c r="G35" s="29" t="s">
        <v>44</v>
      </c>
      <c r="H35" s="29" t="s">
        <v>44</v>
      </c>
      <c r="I35" s="19"/>
      <c r="J35" s="27" t="s">
        <v>43</v>
      </c>
      <c r="K35" s="27" t="s">
        <v>43</v>
      </c>
      <c r="L35" s="31" t="s">
        <v>43</v>
      </c>
    </row>
    <row r="36" spans="2:12" ht="20.100000000000001" customHeight="1" x14ac:dyDescent="0.2">
      <c r="B36" s="17" t="s">
        <v>37</v>
      </c>
      <c r="C36" s="18">
        <v>45233</v>
      </c>
      <c r="D36" s="23"/>
      <c r="E36" s="25" t="s">
        <v>42</v>
      </c>
      <c r="F36" s="25" t="s">
        <v>42</v>
      </c>
      <c r="G36" s="25" t="s">
        <v>42</v>
      </c>
      <c r="H36" s="30" t="s">
        <v>45</v>
      </c>
      <c r="I36" s="30" t="s">
        <v>45</v>
      </c>
      <c r="J36" s="19"/>
      <c r="K36" s="27" t="s">
        <v>43</v>
      </c>
      <c r="L36" s="31" t="s">
        <v>43</v>
      </c>
    </row>
    <row r="37" spans="2:12" ht="20.100000000000001" customHeight="1" x14ac:dyDescent="0.2">
      <c r="B37" s="20" t="s">
        <v>39</v>
      </c>
      <c r="C37" s="21">
        <v>45234</v>
      </c>
      <c r="D37" s="102"/>
      <c r="E37" s="103"/>
      <c r="F37" s="103"/>
      <c r="G37" s="103"/>
      <c r="H37" s="103"/>
      <c r="I37" s="103"/>
      <c r="J37" s="103"/>
      <c r="K37" s="103"/>
      <c r="L37" s="104"/>
    </row>
    <row r="38" spans="2:12" ht="20.100000000000001" customHeight="1" x14ac:dyDescent="0.2">
      <c r="B38" s="20" t="s">
        <v>40</v>
      </c>
      <c r="C38" s="21">
        <v>45235</v>
      </c>
      <c r="D38" s="102"/>
      <c r="E38" s="103"/>
      <c r="F38" s="103"/>
      <c r="G38" s="103"/>
      <c r="H38" s="103"/>
      <c r="I38" s="103"/>
      <c r="J38" s="103"/>
      <c r="K38" s="103"/>
      <c r="L38" s="104"/>
    </row>
    <row r="39" spans="2:12" ht="20.100000000000001" customHeight="1" x14ac:dyDescent="0.2">
      <c r="B39" s="17" t="s">
        <v>29</v>
      </c>
      <c r="C39" s="18">
        <v>45236</v>
      </c>
      <c r="D39" s="84" t="s">
        <v>69</v>
      </c>
      <c r="E39" s="85"/>
      <c r="F39" s="85"/>
      <c r="G39" s="85"/>
      <c r="H39" s="85"/>
      <c r="I39" s="85"/>
      <c r="J39" s="85"/>
      <c r="K39" s="85"/>
      <c r="L39" s="86"/>
    </row>
    <row r="40" spans="2:12" ht="20.100000000000001" customHeight="1" x14ac:dyDescent="0.2">
      <c r="B40" s="17" t="s">
        <v>31</v>
      </c>
      <c r="C40" s="18">
        <v>45237</v>
      </c>
      <c r="D40" s="87"/>
      <c r="E40" s="88"/>
      <c r="F40" s="88"/>
      <c r="G40" s="88"/>
      <c r="H40" s="88"/>
      <c r="I40" s="88"/>
      <c r="J40" s="88"/>
      <c r="K40" s="88"/>
      <c r="L40" s="89"/>
    </row>
    <row r="41" spans="2:12" ht="20.100000000000001" customHeight="1" x14ac:dyDescent="0.2">
      <c r="B41" s="17" t="s">
        <v>33</v>
      </c>
      <c r="C41" s="18">
        <v>45238</v>
      </c>
      <c r="D41" s="87"/>
      <c r="E41" s="88"/>
      <c r="F41" s="88"/>
      <c r="G41" s="88"/>
      <c r="H41" s="88"/>
      <c r="I41" s="88"/>
      <c r="J41" s="88"/>
      <c r="K41" s="88"/>
      <c r="L41" s="89"/>
    </row>
    <row r="42" spans="2:12" ht="20.100000000000001" customHeight="1" x14ac:dyDescent="0.2">
      <c r="B42" s="17" t="s">
        <v>35</v>
      </c>
      <c r="C42" s="18">
        <v>45239</v>
      </c>
      <c r="D42" s="87"/>
      <c r="E42" s="88"/>
      <c r="F42" s="88"/>
      <c r="G42" s="88"/>
      <c r="H42" s="88"/>
      <c r="I42" s="88"/>
      <c r="J42" s="88"/>
      <c r="K42" s="88"/>
      <c r="L42" s="89"/>
    </row>
    <row r="43" spans="2:12" ht="20.100000000000001" customHeight="1" x14ac:dyDescent="0.2">
      <c r="B43" s="17" t="s">
        <v>37</v>
      </c>
      <c r="C43" s="18">
        <v>45240</v>
      </c>
      <c r="D43" s="90"/>
      <c r="E43" s="91"/>
      <c r="F43" s="91"/>
      <c r="G43" s="91"/>
      <c r="H43" s="91"/>
      <c r="I43" s="91"/>
      <c r="J43" s="91"/>
      <c r="K43" s="91"/>
      <c r="L43" s="92"/>
    </row>
    <row r="44" spans="2:12" ht="20.100000000000001" customHeight="1" x14ac:dyDescent="0.2">
      <c r="B44" s="20" t="s">
        <v>39</v>
      </c>
      <c r="C44" s="21">
        <v>45241</v>
      </c>
      <c r="D44" s="102"/>
      <c r="E44" s="103"/>
      <c r="F44" s="103"/>
      <c r="G44" s="103"/>
      <c r="H44" s="103"/>
      <c r="I44" s="103"/>
      <c r="J44" s="103"/>
      <c r="K44" s="103"/>
      <c r="L44" s="104"/>
    </row>
    <row r="45" spans="2:12" ht="20.100000000000001" customHeight="1" x14ac:dyDescent="0.2">
      <c r="B45" s="20" t="s">
        <v>40</v>
      </c>
      <c r="C45" s="21">
        <v>45242</v>
      </c>
      <c r="D45" s="102"/>
      <c r="E45" s="103"/>
      <c r="F45" s="103"/>
      <c r="G45" s="103"/>
      <c r="H45" s="103"/>
      <c r="I45" s="103"/>
      <c r="J45" s="103"/>
      <c r="K45" s="103"/>
      <c r="L45" s="104"/>
    </row>
    <row r="46" spans="2:12" ht="20.100000000000001" customHeight="1" x14ac:dyDescent="0.2">
      <c r="B46" s="17" t="s">
        <v>29</v>
      </c>
      <c r="C46" s="18">
        <v>45243</v>
      </c>
      <c r="D46" s="23"/>
      <c r="E46" s="24" t="s">
        <v>41</v>
      </c>
      <c r="F46" s="24" t="s">
        <v>41</v>
      </c>
      <c r="G46" s="29" t="s">
        <v>44</v>
      </c>
      <c r="H46" s="29" t="s">
        <v>44</v>
      </c>
      <c r="I46" s="19"/>
      <c r="J46" s="27" t="s">
        <v>43</v>
      </c>
      <c r="K46" s="27" t="s">
        <v>43</v>
      </c>
      <c r="L46" s="31" t="s">
        <v>43</v>
      </c>
    </row>
    <row r="47" spans="2:12" ht="20.100000000000001" customHeight="1" x14ac:dyDescent="0.2">
      <c r="B47" s="17" t="s">
        <v>31</v>
      </c>
      <c r="C47" s="18">
        <v>45244</v>
      </c>
      <c r="D47" s="23"/>
      <c r="E47" s="25" t="s">
        <v>42</v>
      </c>
      <c r="F47" s="25" t="s">
        <v>42</v>
      </c>
      <c r="G47" s="25" t="s">
        <v>42</v>
      </c>
      <c r="H47" s="30" t="s">
        <v>45</v>
      </c>
      <c r="I47" s="30" t="s">
        <v>45</v>
      </c>
      <c r="J47" s="19"/>
      <c r="K47" s="27" t="s">
        <v>43</v>
      </c>
      <c r="L47" s="31" t="s">
        <v>43</v>
      </c>
    </row>
    <row r="48" spans="2:12" ht="20.100000000000001" customHeight="1" x14ac:dyDescent="0.2">
      <c r="B48" s="17" t="s">
        <v>33</v>
      </c>
      <c r="C48" s="18">
        <v>45245</v>
      </c>
      <c r="D48" s="23"/>
      <c r="E48" s="24" t="s">
        <v>41</v>
      </c>
      <c r="F48" s="24" t="s">
        <v>41</v>
      </c>
      <c r="G48" s="29" t="s">
        <v>44</v>
      </c>
      <c r="H48" s="29" t="s">
        <v>44</v>
      </c>
      <c r="I48" s="19"/>
      <c r="J48" s="27" t="s">
        <v>43</v>
      </c>
      <c r="K48" s="27" t="s">
        <v>43</v>
      </c>
      <c r="L48" s="31" t="s">
        <v>43</v>
      </c>
    </row>
    <row r="49" spans="2:12" ht="20.100000000000001" customHeight="1" x14ac:dyDescent="0.2">
      <c r="B49" s="17" t="s">
        <v>35</v>
      </c>
      <c r="C49" s="18">
        <v>45246</v>
      </c>
      <c r="D49" s="23"/>
      <c r="E49" s="25" t="s">
        <v>42</v>
      </c>
      <c r="F49" s="25" t="s">
        <v>42</v>
      </c>
      <c r="G49" s="25" t="s">
        <v>42</v>
      </c>
      <c r="H49" s="30" t="s">
        <v>45</v>
      </c>
      <c r="I49" s="30" t="s">
        <v>45</v>
      </c>
      <c r="J49" s="19"/>
      <c r="K49" s="27" t="s">
        <v>43</v>
      </c>
      <c r="L49" s="31" t="s">
        <v>43</v>
      </c>
    </row>
    <row r="50" spans="2:12" ht="20.100000000000001" customHeight="1" x14ac:dyDescent="0.2">
      <c r="B50" s="17" t="s">
        <v>37</v>
      </c>
      <c r="C50" s="18">
        <v>45247</v>
      </c>
      <c r="D50" s="23"/>
      <c r="E50" s="24" t="s">
        <v>41</v>
      </c>
      <c r="F50" s="24" t="s">
        <v>41</v>
      </c>
      <c r="G50" s="25" t="s">
        <v>42</v>
      </c>
      <c r="H50" s="25" t="s">
        <v>42</v>
      </c>
      <c r="I50" s="33"/>
      <c r="J50" s="33"/>
      <c r="K50" s="27" t="s">
        <v>43</v>
      </c>
      <c r="L50" s="31" t="s">
        <v>43</v>
      </c>
    </row>
    <row r="51" spans="2:12" ht="20.100000000000001" customHeight="1" x14ac:dyDescent="0.2">
      <c r="B51" s="20" t="s">
        <v>39</v>
      </c>
      <c r="C51" s="21">
        <v>45248</v>
      </c>
      <c r="D51" s="102"/>
      <c r="E51" s="103"/>
      <c r="F51" s="103"/>
      <c r="G51" s="103"/>
      <c r="H51" s="103"/>
      <c r="I51" s="103"/>
      <c r="J51" s="103"/>
      <c r="K51" s="103"/>
      <c r="L51" s="104"/>
    </row>
    <row r="52" spans="2:12" ht="20.100000000000001" customHeight="1" x14ac:dyDescent="0.2">
      <c r="B52" s="20" t="s">
        <v>40</v>
      </c>
      <c r="C52" s="21">
        <v>45249</v>
      </c>
      <c r="D52" s="102"/>
      <c r="E52" s="103"/>
      <c r="F52" s="103"/>
      <c r="G52" s="103"/>
      <c r="H52" s="103"/>
      <c r="I52" s="103"/>
      <c r="J52" s="103"/>
      <c r="K52" s="103"/>
      <c r="L52" s="104"/>
    </row>
    <row r="53" spans="2:12" ht="20.100000000000001" customHeight="1" x14ac:dyDescent="0.2">
      <c r="B53" s="17" t="s">
        <v>29</v>
      </c>
      <c r="C53" s="18">
        <v>45250</v>
      </c>
      <c r="D53" s="84" t="s">
        <v>69</v>
      </c>
      <c r="E53" s="85"/>
      <c r="F53" s="85"/>
      <c r="G53" s="85"/>
      <c r="H53" s="85"/>
      <c r="I53" s="85"/>
      <c r="J53" s="85"/>
      <c r="K53" s="85"/>
      <c r="L53" s="86"/>
    </row>
    <row r="54" spans="2:12" ht="20.100000000000001" customHeight="1" x14ac:dyDescent="0.2">
      <c r="B54" s="17" t="s">
        <v>31</v>
      </c>
      <c r="C54" s="18">
        <v>45251</v>
      </c>
      <c r="D54" s="87"/>
      <c r="E54" s="88"/>
      <c r="F54" s="88"/>
      <c r="G54" s="88"/>
      <c r="H54" s="88"/>
      <c r="I54" s="88"/>
      <c r="J54" s="88"/>
      <c r="K54" s="88"/>
      <c r="L54" s="89"/>
    </row>
    <row r="55" spans="2:12" ht="20.100000000000001" customHeight="1" x14ac:dyDescent="0.2">
      <c r="B55" s="22" t="s">
        <v>33</v>
      </c>
      <c r="C55" s="18">
        <v>45252</v>
      </c>
      <c r="D55" s="87"/>
      <c r="E55" s="88"/>
      <c r="F55" s="88"/>
      <c r="G55" s="88"/>
      <c r="H55" s="88"/>
      <c r="I55" s="88"/>
      <c r="J55" s="88"/>
      <c r="K55" s="88"/>
      <c r="L55" s="89"/>
    </row>
    <row r="56" spans="2:12" ht="20.100000000000001" customHeight="1" x14ac:dyDescent="0.2">
      <c r="B56" s="17" t="s">
        <v>35</v>
      </c>
      <c r="C56" s="18">
        <v>45253</v>
      </c>
      <c r="D56" s="87"/>
      <c r="E56" s="88"/>
      <c r="F56" s="88"/>
      <c r="G56" s="88"/>
      <c r="H56" s="88"/>
      <c r="I56" s="88"/>
      <c r="J56" s="88"/>
      <c r="K56" s="88"/>
      <c r="L56" s="89"/>
    </row>
    <row r="57" spans="2:12" ht="20.100000000000001" customHeight="1" x14ac:dyDescent="0.2">
      <c r="B57" s="17" t="s">
        <v>37</v>
      </c>
      <c r="C57" s="18">
        <v>45254</v>
      </c>
      <c r="D57" s="90"/>
      <c r="E57" s="91"/>
      <c r="F57" s="91"/>
      <c r="G57" s="91"/>
      <c r="H57" s="91"/>
      <c r="I57" s="91"/>
      <c r="J57" s="91"/>
      <c r="K57" s="91"/>
      <c r="L57" s="92"/>
    </row>
    <row r="58" spans="2:12" ht="20.100000000000001" customHeight="1" x14ac:dyDescent="0.2">
      <c r="B58" s="20" t="s">
        <v>39</v>
      </c>
      <c r="C58" s="21">
        <v>45255</v>
      </c>
      <c r="D58" s="102"/>
      <c r="E58" s="103"/>
      <c r="F58" s="103"/>
      <c r="G58" s="103"/>
      <c r="H58" s="103"/>
      <c r="I58" s="103"/>
      <c r="J58" s="103"/>
      <c r="K58" s="103"/>
      <c r="L58" s="104"/>
    </row>
    <row r="59" spans="2:12" ht="20.100000000000001" customHeight="1" x14ac:dyDescent="0.2">
      <c r="B59" s="20" t="s">
        <v>40</v>
      </c>
      <c r="C59" s="21">
        <v>45256</v>
      </c>
      <c r="D59" s="102"/>
      <c r="E59" s="103"/>
      <c r="F59" s="103"/>
      <c r="G59" s="103"/>
      <c r="H59" s="103"/>
      <c r="I59" s="103"/>
      <c r="J59" s="103"/>
      <c r="K59" s="103"/>
      <c r="L59" s="104"/>
    </row>
    <row r="60" spans="2:12" ht="20.100000000000001" customHeight="1" x14ac:dyDescent="0.2">
      <c r="B60" s="22" t="s">
        <v>29</v>
      </c>
      <c r="C60" s="18">
        <v>45257</v>
      </c>
      <c r="D60" s="23"/>
      <c r="E60" s="24" t="s">
        <v>41</v>
      </c>
      <c r="F60" s="24" t="s">
        <v>41</v>
      </c>
      <c r="G60" s="29" t="s">
        <v>44</v>
      </c>
      <c r="H60" s="29" t="s">
        <v>44</v>
      </c>
      <c r="I60" s="26"/>
      <c r="J60" s="27" t="s">
        <v>43</v>
      </c>
      <c r="K60" s="27" t="s">
        <v>43</v>
      </c>
      <c r="L60" s="31" t="s">
        <v>43</v>
      </c>
    </row>
    <row r="61" spans="2:12" ht="20.100000000000001" customHeight="1" x14ac:dyDescent="0.2">
      <c r="B61" s="22" t="s">
        <v>31</v>
      </c>
      <c r="C61" s="18">
        <v>45258</v>
      </c>
      <c r="D61" s="23"/>
      <c r="E61" s="25" t="s">
        <v>42</v>
      </c>
      <c r="F61" s="25" t="s">
        <v>42</v>
      </c>
      <c r="G61" s="25" t="s">
        <v>42</v>
      </c>
      <c r="H61" s="30" t="s">
        <v>45</v>
      </c>
      <c r="I61" s="30" t="s">
        <v>45</v>
      </c>
      <c r="J61" s="33"/>
      <c r="K61" s="27" t="s">
        <v>43</v>
      </c>
      <c r="L61" s="31" t="s">
        <v>43</v>
      </c>
    </row>
    <row r="62" spans="2:12" ht="20.100000000000001" customHeight="1" x14ac:dyDescent="0.2">
      <c r="B62" s="22" t="s">
        <v>33</v>
      </c>
      <c r="C62" s="18">
        <v>45259</v>
      </c>
      <c r="D62" s="23"/>
      <c r="E62" s="24" t="s">
        <v>41</v>
      </c>
      <c r="F62" s="24" t="s">
        <v>41</v>
      </c>
      <c r="G62" s="29" t="s">
        <v>44</v>
      </c>
      <c r="H62" s="29" t="s">
        <v>44</v>
      </c>
      <c r="I62" s="34"/>
      <c r="J62" s="27" t="s">
        <v>43</v>
      </c>
      <c r="K62" s="27" t="s">
        <v>43</v>
      </c>
      <c r="L62" s="31" t="s">
        <v>43</v>
      </c>
    </row>
    <row r="63" spans="2:12" ht="20.100000000000001" customHeight="1" x14ac:dyDescent="0.2">
      <c r="B63" s="17" t="s">
        <v>35</v>
      </c>
      <c r="C63" s="18">
        <v>45260</v>
      </c>
      <c r="D63" s="23"/>
      <c r="E63" s="25" t="s">
        <v>42</v>
      </c>
      <c r="F63" s="25" t="s">
        <v>42</v>
      </c>
      <c r="G63" s="25" t="s">
        <v>42</v>
      </c>
      <c r="H63" s="30" t="s">
        <v>45</v>
      </c>
      <c r="I63" s="30" t="s">
        <v>45</v>
      </c>
      <c r="J63" s="33"/>
      <c r="K63" s="27" t="s">
        <v>43</v>
      </c>
      <c r="L63" s="31" t="s">
        <v>43</v>
      </c>
    </row>
    <row r="64" spans="2:12" ht="20.100000000000001" customHeight="1" x14ac:dyDescent="0.2">
      <c r="B64" s="17" t="s">
        <v>37</v>
      </c>
      <c r="C64" s="18">
        <v>45261</v>
      </c>
      <c r="D64" s="23"/>
      <c r="E64" s="24" t="s">
        <v>41</v>
      </c>
      <c r="F64" s="24" t="s">
        <v>41</v>
      </c>
      <c r="G64" s="25" t="s">
        <v>42</v>
      </c>
      <c r="H64" s="25" t="s">
        <v>42</v>
      </c>
      <c r="I64" s="33"/>
      <c r="J64" s="33"/>
      <c r="K64" s="27" t="s">
        <v>43</v>
      </c>
      <c r="L64" s="31" t="s">
        <v>43</v>
      </c>
    </row>
    <row r="65" spans="2:12" ht="20.100000000000001" customHeight="1" x14ac:dyDescent="0.2">
      <c r="B65" s="20" t="s">
        <v>39</v>
      </c>
      <c r="C65" s="21">
        <v>45262</v>
      </c>
      <c r="D65" s="74"/>
      <c r="E65" s="75"/>
      <c r="F65" s="75"/>
      <c r="G65" s="75"/>
      <c r="H65" s="75"/>
      <c r="I65" s="75"/>
      <c r="J65" s="75"/>
      <c r="K65" s="75"/>
      <c r="L65" s="76"/>
    </row>
    <row r="66" spans="2:12" ht="20.100000000000001" customHeight="1" x14ac:dyDescent="0.2">
      <c r="B66" s="20" t="s">
        <v>40</v>
      </c>
      <c r="C66" s="21">
        <v>45263</v>
      </c>
      <c r="D66" s="74"/>
      <c r="E66" s="75"/>
      <c r="F66" s="75"/>
      <c r="G66" s="75"/>
      <c r="H66" s="75"/>
      <c r="I66" s="75"/>
      <c r="J66" s="75"/>
      <c r="K66" s="75"/>
      <c r="L66" s="76"/>
    </row>
    <row r="67" spans="2:12" ht="20.100000000000001" customHeight="1" x14ac:dyDescent="0.2">
      <c r="B67" s="22" t="s">
        <v>29</v>
      </c>
      <c r="C67" s="18">
        <v>45264</v>
      </c>
      <c r="D67" s="84" t="s">
        <v>69</v>
      </c>
      <c r="E67" s="85"/>
      <c r="F67" s="85"/>
      <c r="G67" s="85"/>
      <c r="H67" s="85"/>
      <c r="I67" s="85"/>
      <c r="J67" s="85"/>
      <c r="K67" s="85"/>
      <c r="L67" s="86"/>
    </row>
    <row r="68" spans="2:12" ht="20.100000000000001" customHeight="1" x14ac:dyDescent="0.2">
      <c r="B68" s="22" t="s">
        <v>31</v>
      </c>
      <c r="C68" s="18">
        <v>45265</v>
      </c>
      <c r="D68" s="87"/>
      <c r="E68" s="88"/>
      <c r="F68" s="88"/>
      <c r="G68" s="88"/>
      <c r="H68" s="88"/>
      <c r="I68" s="88"/>
      <c r="J68" s="88"/>
      <c r="K68" s="88"/>
      <c r="L68" s="89"/>
    </row>
    <row r="69" spans="2:12" ht="20.100000000000001" customHeight="1" x14ac:dyDescent="0.2">
      <c r="B69" s="22" t="s">
        <v>33</v>
      </c>
      <c r="C69" s="18">
        <v>45266</v>
      </c>
      <c r="D69" s="87"/>
      <c r="E69" s="88"/>
      <c r="F69" s="88"/>
      <c r="G69" s="88"/>
      <c r="H69" s="88"/>
      <c r="I69" s="88"/>
      <c r="J69" s="88"/>
      <c r="K69" s="88"/>
      <c r="L69" s="89"/>
    </row>
    <row r="70" spans="2:12" ht="20.100000000000001" customHeight="1" x14ac:dyDescent="0.2">
      <c r="B70" s="22" t="s">
        <v>35</v>
      </c>
      <c r="C70" s="18">
        <v>45267</v>
      </c>
      <c r="D70" s="90"/>
      <c r="E70" s="91"/>
      <c r="F70" s="91"/>
      <c r="G70" s="91"/>
      <c r="H70" s="91"/>
      <c r="I70" s="91"/>
      <c r="J70" s="91"/>
      <c r="K70" s="91"/>
      <c r="L70" s="92"/>
    </row>
    <row r="71" spans="2:12" ht="20.100000000000001" customHeight="1" x14ac:dyDescent="0.2">
      <c r="B71" s="20" t="s">
        <v>37</v>
      </c>
      <c r="C71" s="21">
        <v>45268</v>
      </c>
      <c r="D71" s="74"/>
      <c r="E71" s="75"/>
      <c r="F71" s="75"/>
      <c r="G71" s="75"/>
      <c r="H71" s="75"/>
      <c r="I71" s="75"/>
      <c r="J71" s="75"/>
      <c r="K71" s="75"/>
      <c r="L71" s="76"/>
    </row>
    <row r="72" spans="2:12" ht="20.100000000000001" customHeight="1" x14ac:dyDescent="0.2">
      <c r="B72" s="20" t="s">
        <v>39</v>
      </c>
      <c r="C72" s="21">
        <v>45269</v>
      </c>
      <c r="D72" s="74"/>
      <c r="E72" s="75"/>
      <c r="F72" s="75"/>
      <c r="G72" s="75"/>
      <c r="H72" s="75"/>
      <c r="I72" s="75"/>
      <c r="J72" s="75"/>
      <c r="K72" s="75"/>
      <c r="L72" s="76"/>
    </row>
    <row r="73" spans="2:12" ht="20.100000000000001" customHeight="1" x14ac:dyDescent="0.2">
      <c r="B73" s="20" t="s">
        <v>40</v>
      </c>
      <c r="C73" s="21">
        <v>45270</v>
      </c>
      <c r="D73" s="74"/>
      <c r="E73" s="75"/>
      <c r="F73" s="75"/>
      <c r="G73" s="75"/>
      <c r="H73" s="75"/>
      <c r="I73" s="75"/>
      <c r="J73" s="75"/>
      <c r="K73" s="75"/>
      <c r="L73" s="76"/>
    </row>
    <row r="74" spans="2:12" ht="20.100000000000001" customHeight="1" x14ac:dyDescent="0.2">
      <c r="B74" s="17" t="s">
        <v>29</v>
      </c>
      <c r="C74" s="18">
        <v>45271</v>
      </c>
      <c r="D74" s="23"/>
      <c r="E74" s="24" t="s">
        <v>41</v>
      </c>
      <c r="F74" s="24" t="s">
        <v>41</v>
      </c>
      <c r="G74" s="24" t="s">
        <v>41</v>
      </c>
      <c r="H74" s="30" t="s">
        <v>45</v>
      </c>
      <c r="I74" s="30" t="s">
        <v>45</v>
      </c>
      <c r="J74" s="26"/>
      <c r="K74" s="27" t="s">
        <v>43</v>
      </c>
      <c r="L74" s="31" t="s">
        <v>43</v>
      </c>
    </row>
    <row r="75" spans="2:12" ht="20.100000000000001" customHeight="1" x14ac:dyDescent="0.2">
      <c r="B75" s="17" t="s">
        <v>31</v>
      </c>
      <c r="C75" s="18">
        <v>45272</v>
      </c>
      <c r="D75" s="23"/>
      <c r="E75" s="25" t="s">
        <v>42</v>
      </c>
      <c r="F75" s="25" t="s">
        <v>42</v>
      </c>
      <c r="G75" s="25" t="s">
        <v>42</v>
      </c>
      <c r="H75" s="30" t="s">
        <v>45</v>
      </c>
      <c r="I75" s="30" t="s">
        <v>45</v>
      </c>
      <c r="J75" s="26"/>
      <c r="K75" s="27" t="s">
        <v>43</v>
      </c>
      <c r="L75" s="31" t="s">
        <v>43</v>
      </c>
    </row>
    <row r="76" spans="2:12" ht="20.100000000000001" customHeight="1" x14ac:dyDescent="0.2">
      <c r="B76" s="22" t="s">
        <v>33</v>
      </c>
      <c r="C76" s="18">
        <v>45273</v>
      </c>
      <c r="D76" s="23"/>
      <c r="E76" s="24" t="s">
        <v>41</v>
      </c>
      <c r="F76" s="24" t="s">
        <v>41</v>
      </c>
      <c r="G76" s="29" t="s">
        <v>44</v>
      </c>
      <c r="H76" s="29" t="s">
        <v>44</v>
      </c>
      <c r="I76" s="29" t="s">
        <v>44</v>
      </c>
      <c r="J76" s="26"/>
      <c r="K76" s="27" t="s">
        <v>43</v>
      </c>
      <c r="L76" s="31" t="s">
        <v>43</v>
      </c>
    </row>
    <row r="77" spans="2:12" ht="20.100000000000001" customHeight="1" x14ac:dyDescent="0.2">
      <c r="B77" s="17" t="s">
        <v>35</v>
      </c>
      <c r="C77" s="18">
        <v>45274</v>
      </c>
      <c r="D77" s="23"/>
      <c r="E77" s="25" t="s">
        <v>42</v>
      </c>
      <c r="F77" s="25" t="s">
        <v>42</v>
      </c>
      <c r="G77" s="30" t="s">
        <v>45</v>
      </c>
      <c r="H77" s="30" t="s">
        <v>45</v>
      </c>
      <c r="I77" s="26"/>
      <c r="J77" s="26"/>
      <c r="K77" s="27" t="s">
        <v>43</v>
      </c>
      <c r="L77" s="31" t="s">
        <v>43</v>
      </c>
    </row>
    <row r="78" spans="2:12" ht="20.100000000000001" customHeight="1" x14ac:dyDescent="0.2">
      <c r="B78" s="17" t="s">
        <v>37</v>
      </c>
      <c r="C78" s="18">
        <v>45275</v>
      </c>
      <c r="D78" s="23"/>
      <c r="E78" s="24" t="s">
        <v>41</v>
      </c>
      <c r="F78" s="24" t="s">
        <v>41</v>
      </c>
      <c r="G78" s="25" t="s">
        <v>42</v>
      </c>
      <c r="H78" s="25" t="s">
        <v>42</v>
      </c>
      <c r="I78" s="26"/>
      <c r="J78" s="26"/>
      <c r="K78" s="27" t="s">
        <v>43</v>
      </c>
      <c r="L78" s="31" t="s">
        <v>43</v>
      </c>
    </row>
    <row r="79" spans="2:12" ht="20.100000000000001" customHeight="1" x14ac:dyDescent="0.2">
      <c r="B79" s="20" t="s">
        <v>39</v>
      </c>
      <c r="C79" s="21">
        <v>45276</v>
      </c>
      <c r="D79" s="74"/>
      <c r="E79" s="75"/>
      <c r="F79" s="75"/>
      <c r="G79" s="75"/>
      <c r="H79" s="75"/>
      <c r="I79" s="75"/>
      <c r="J79" s="75"/>
      <c r="K79" s="75"/>
      <c r="L79" s="76"/>
    </row>
    <row r="80" spans="2:12" ht="20.100000000000001" customHeight="1" x14ac:dyDescent="0.2">
      <c r="B80" s="20" t="s">
        <v>40</v>
      </c>
      <c r="C80" s="21">
        <v>45277</v>
      </c>
      <c r="D80" s="74"/>
      <c r="E80" s="75"/>
      <c r="F80" s="75"/>
      <c r="G80" s="75"/>
      <c r="H80" s="75"/>
      <c r="I80" s="75"/>
      <c r="J80" s="75"/>
      <c r="K80" s="75"/>
      <c r="L80" s="76"/>
    </row>
    <row r="81" spans="2:12" ht="20.100000000000001" customHeight="1" x14ac:dyDescent="0.2">
      <c r="B81" s="20" t="s">
        <v>29</v>
      </c>
      <c r="C81" s="21">
        <v>45278</v>
      </c>
      <c r="D81" s="141" t="s">
        <v>46</v>
      </c>
      <c r="E81" s="142"/>
      <c r="F81" s="142"/>
      <c r="G81" s="142"/>
      <c r="H81" s="142"/>
      <c r="I81" s="142"/>
      <c r="J81" s="142"/>
      <c r="K81" s="142"/>
      <c r="L81" s="143"/>
    </row>
    <row r="82" spans="2:12" ht="20.100000000000001" customHeight="1" x14ac:dyDescent="0.2">
      <c r="B82" s="20" t="s">
        <v>31</v>
      </c>
      <c r="C82" s="21">
        <v>45300</v>
      </c>
      <c r="D82" s="141"/>
      <c r="E82" s="142"/>
      <c r="F82" s="142"/>
      <c r="G82" s="142"/>
      <c r="H82" s="142"/>
      <c r="I82" s="142"/>
      <c r="J82" s="142"/>
      <c r="K82" s="142"/>
      <c r="L82" s="143"/>
    </row>
    <row r="83" spans="2:12" ht="20.100000000000001" customHeight="1" x14ac:dyDescent="0.2">
      <c r="B83" s="17" t="s">
        <v>33</v>
      </c>
      <c r="C83" s="18">
        <v>45301</v>
      </c>
      <c r="D83" s="93" t="s">
        <v>69</v>
      </c>
      <c r="E83" s="94"/>
      <c r="F83" s="94"/>
      <c r="G83" s="94"/>
      <c r="H83" s="94"/>
      <c r="I83" s="94"/>
      <c r="J83" s="94"/>
      <c r="K83" s="94"/>
      <c r="L83" s="95"/>
    </row>
    <row r="84" spans="2:12" ht="20.100000000000001" customHeight="1" x14ac:dyDescent="0.2">
      <c r="B84" s="17" t="s">
        <v>35</v>
      </c>
      <c r="C84" s="18">
        <v>45302</v>
      </c>
      <c r="D84" s="96"/>
      <c r="E84" s="97"/>
      <c r="F84" s="97"/>
      <c r="G84" s="97"/>
      <c r="H84" s="97"/>
      <c r="I84" s="97"/>
      <c r="J84" s="97"/>
      <c r="K84" s="97"/>
      <c r="L84" s="98"/>
    </row>
    <row r="85" spans="2:12" ht="20.100000000000001" customHeight="1" x14ac:dyDescent="0.2">
      <c r="B85" s="17" t="s">
        <v>37</v>
      </c>
      <c r="C85" s="18">
        <v>45303</v>
      </c>
      <c r="D85" s="99"/>
      <c r="E85" s="100"/>
      <c r="F85" s="100"/>
      <c r="G85" s="100"/>
      <c r="H85" s="100"/>
      <c r="I85" s="100"/>
      <c r="J85" s="100"/>
      <c r="K85" s="100"/>
      <c r="L85" s="101"/>
    </row>
    <row r="86" spans="2:12" ht="20.100000000000001" customHeight="1" x14ac:dyDescent="0.2">
      <c r="B86" s="20" t="s">
        <v>39</v>
      </c>
      <c r="C86" s="21">
        <v>45304</v>
      </c>
      <c r="D86" s="74"/>
      <c r="E86" s="75"/>
      <c r="F86" s="75"/>
      <c r="G86" s="75"/>
      <c r="H86" s="75"/>
      <c r="I86" s="75"/>
      <c r="J86" s="75"/>
      <c r="K86" s="75"/>
      <c r="L86" s="76"/>
    </row>
    <row r="87" spans="2:12" ht="20.100000000000001" customHeight="1" x14ac:dyDescent="0.2">
      <c r="B87" s="20" t="s">
        <v>40</v>
      </c>
      <c r="C87" s="21">
        <v>45305</v>
      </c>
      <c r="D87" s="74"/>
      <c r="E87" s="75"/>
      <c r="F87" s="75"/>
      <c r="G87" s="75"/>
      <c r="H87" s="75"/>
      <c r="I87" s="75"/>
      <c r="J87" s="75"/>
      <c r="K87" s="75"/>
      <c r="L87" s="76"/>
    </row>
    <row r="88" spans="2:12" ht="20.100000000000001" customHeight="1" x14ac:dyDescent="0.2">
      <c r="B88" s="17" t="s">
        <v>29</v>
      </c>
      <c r="C88" s="18">
        <v>45306</v>
      </c>
      <c r="D88" s="23"/>
      <c r="F88" s="25" t="s">
        <v>42</v>
      </c>
      <c r="G88" s="25" t="s">
        <v>42</v>
      </c>
      <c r="H88" s="25" t="s">
        <v>42</v>
      </c>
      <c r="I88" s="26"/>
      <c r="J88" s="27" t="s">
        <v>43</v>
      </c>
      <c r="K88" s="27" t="s">
        <v>43</v>
      </c>
      <c r="L88" s="31" t="s">
        <v>43</v>
      </c>
    </row>
    <row r="89" spans="2:12" ht="20.100000000000001" customHeight="1" x14ac:dyDescent="0.2">
      <c r="B89" s="17" t="s">
        <v>31</v>
      </c>
      <c r="C89" s="18">
        <v>45307</v>
      </c>
      <c r="D89" s="23"/>
      <c r="F89" s="25" t="s">
        <v>42</v>
      </c>
      <c r="G89" s="25" t="s">
        <v>42</v>
      </c>
      <c r="H89" s="25" t="s">
        <v>42</v>
      </c>
      <c r="I89" s="26"/>
      <c r="J89" s="27" t="s">
        <v>43</v>
      </c>
      <c r="K89" s="27" t="s">
        <v>43</v>
      </c>
      <c r="L89" s="31" t="s">
        <v>43</v>
      </c>
    </row>
    <row r="90" spans="2:12" ht="20.100000000000001" customHeight="1" x14ac:dyDescent="0.2">
      <c r="B90" s="17" t="s">
        <v>33</v>
      </c>
      <c r="C90" s="18">
        <v>45308</v>
      </c>
      <c r="D90" s="23"/>
      <c r="F90" s="25" t="s">
        <v>42</v>
      </c>
      <c r="G90" s="25" t="s">
        <v>42</v>
      </c>
      <c r="H90" s="25" t="s">
        <v>42</v>
      </c>
      <c r="I90" s="26"/>
      <c r="J90" s="27" t="s">
        <v>43</v>
      </c>
      <c r="K90" s="27" t="s">
        <v>43</v>
      </c>
      <c r="L90" s="31" t="s">
        <v>43</v>
      </c>
    </row>
    <row r="91" spans="2:12" ht="20.100000000000001" customHeight="1" x14ac:dyDescent="0.2">
      <c r="B91" s="17" t="s">
        <v>35</v>
      </c>
      <c r="C91" s="18">
        <v>45309</v>
      </c>
      <c r="D91" s="23"/>
      <c r="F91" s="29" t="s">
        <v>44</v>
      </c>
      <c r="G91" s="29" t="s">
        <v>44</v>
      </c>
      <c r="H91" s="29" t="s">
        <v>44</v>
      </c>
      <c r="I91" s="26"/>
      <c r="J91" s="27" t="s">
        <v>43</v>
      </c>
      <c r="K91" s="27" t="s">
        <v>43</v>
      </c>
      <c r="L91" s="31" t="s">
        <v>43</v>
      </c>
    </row>
    <row r="92" spans="2:12" ht="20.100000000000001" customHeight="1" thickBot="1" x14ac:dyDescent="0.25">
      <c r="B92" s="35" t="s">
        <v>37</v>
      </c>
      <c r="C92" s="36">
        <v>45310</v>
      </c>
      <c r="D92" s="37"/>
      <c r="E92" s="38"/>
      <c r="F92" s="39" t="s">
        <v>42</v>
      </c>
      <c r="G92" s="39" t="s">
        <v>42</v>
      </c>
      <c r="H92" s="39" t="s">
        <v>42</v>
      </c>
      <c r="I92" s="40"/>
      <c r="J92" s="41" t="s">
        <v>43</v>
      </c>
      <c r="K92" s="41" t="s">
        <v>43</v>
      </c>
      <c r="L92" s="42" t="s">
        <v>43</v>
      </c>
    </row>
    <row r="93" spans="2:12" ht="20.100000000000001" customHeight="1" x14ac:dyDescent="0.2">
      <c r="B93" s="77" t="s">
        <v>47</v>
      </c>
      <c r="C93" s="78"/>
      <c r="D93" s="79"/>
      <c r="E93" s="79"/>
      <c r="F93" s="79"/>
      <c r="G93" s="79"/>
      <c r="H93" s="79"/>
      <c r="I93" s="79"/>
      <c r="J93" s="79"/>
      <c r="K93" s="79"/>
      <c r="L93" s="80"/>
    </row>
    <row r="94" spans="2:12" ht="20.100000000000001" customHeight="1" thickBot="1" x14ac:dyDescent="0.25">
      <c r="B94" s="81"/>
      <c r="C94" s="82"/>
      <c r="D94" s="82"/>
      <c r="E94" s="82"/>
      <c r="F94" s="82"/>
      <c r="G94" s="82"/>
      <c r="H94" s="82"/>
      <c r="I94" s="82"/>
      <c r="J94" s="82"/>
      <c r="K94" s="82"/>
      <c r="L94" s="83"/>
    </row>
    <row r="95" spans="2:12" x14ac:dyDescent="0.2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2" x14ac:dyDescent="0.2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2:1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2:1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2:1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2:1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2:1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2:1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2:1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2:1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2:1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2:1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2:1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2:1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2:1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2:1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2:1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2:1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2:1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2:1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2:1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2:1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2:1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2:1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2:1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2:1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2:1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2:1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2:1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2:1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2:1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2:1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2:1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2:1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2:1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2:1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2:1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2:1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2:1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2:1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2:1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2:1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2:1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2:1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2:1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2:1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2:1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2:1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2:1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2:1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2:1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2:1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2:1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2:1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2:1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2:1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2:1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2:1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2:1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2:1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2:1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2:1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2:1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2:1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2:1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2:1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2:1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2:1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2:1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2:1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2:1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2:1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2:1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2:1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2:1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2:1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2:1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2:1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2:1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2:1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2:1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2:1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2:1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2:11" x14ac:dyDescent="0.2">
      <c r="B944" s="43"/>
      <c r="C944" s="43"/>
      <c r="D944" s="43"/>
      <c r="E944" s="43"/>
      <c r="F944" s="43"/>
      <c r="G944" s="43"/>
      <c r="H944" s="43"/>
      <c r="I944" s="44"/>
      <c r="J944" s="44"/>
      <c r="K944" s="44"/>
    </row>
  </sheetData>
  <mergeCells count="44">
    <mergeCell ref="D24:L24"/>
    <mergeCell ref="B2:L2"/>
    <mergeCell ref="B3:L3"/>
    <mergeCell ref="B4:L4"/>
    <mergeCell ref="B5:L5"/>
    <mergeCell ref="B6:C7"/>
    <mergeCell ref="D6:D7"/>
    <mergeCell ref="E6:G6"/>
    <mergeCell ref="H6:H7"/>
    <mergeCell ref="I6:L8"/>
    <mergeCell ref="B8:C8"/>
    <mergeCell ref="B9:L9"/>
    <mergeCell ref="B10:C10"/>
    <mergeCell ref="D16:L16"/>
    <mergeCell ref="D17:L17"/>
    <mergeCell ref="D23:L23"/>
    <mergeCell ref="D65:L65"/>
    <mergeCell ref="D30:L30"/>
    <mergeCell ref="D31:L31"/>
    <mergeCell ref="D34:L34"/>
    <mergeCell ref="D37:L37"/>
    <mergeCell ref="D38:L38"/>
    <mergeCell ref="D44:L44"/>
    <mergeCell ref="D11:L15"/>
    <mergeCell ref="D25:L29"/>
    <mergeCell ref="D39:L43"/>
    <mergeCell ref="D53:L57"/>
    <mergeCell ref="D83:L85"/>
    <mergeCell ref="D66:L66"/>
    <mergeCell ref="D71:L71"/>
    <mergeCell ref="D72:L72"/>
    <mergeCell ref="D73:L73"/>
    <mergeCell ref="D79:L79"/>
    <mergeCell ref="D80:L80"/>
    <mergeCell ref="D45:L45"/>
    <mergeCell ref="D51:L51"/>
    <mergeCell ref="D52:L52"/>
    <mergeCell ref="D58:L58"/>
    <mergeCell ref="D59:L59"/>
    <mergeCell ref="D81:L82"/>
    <mergeCell ref="D86:L86"/>
    <mergeCell ref="D87:L87"/>
    <mergeCell ref="B93:L94"/>
    <mergeCell ref="D67:L7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7B5D5-3374-4006-860A-8EE263F03A41}">
  <sheetPr>
    <tabColor rgb="FF00B050"/>
  </sheetPr>
  <dimension ref="B1:S101"/>
  <sheetViews>
    <sheetView workbookViewId="0">
      <selection sqref="A1:T1048576"/>
    </sheetView>
  </sheetViews>
  <sheetFormatPr defaultRowHeight="15" x14ac:dyDescent="0.25"/>
  <cols>
    <col min="2" max="15" width="18.85546875" style="1" customWidth="1"/>
    <col min="16" max="16" width="8.85546875"/>
    <col min="17" max="17" width="22.42578125" customWidth="1"/>
    <col min="18" max="18" width="13.42578125" customWidth="1"/>
  </cols>
  <sheetData>
    <row r="1" spans="2:19" ht="15.75" thickBot="1" x14ac:dyDescent="0.3"/>
    <row r="2" spans="2:19" ht="23.25" x14ac:dyDescent="0.25">
      <c r="B2" s="399" t="s">
        <v>0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1"/>
    </row>
    <row r="3" spans="2:19" ht="20.25" x14ac:dyDescent="0.25">
      <c r="B3" s="402" t="s">
        <v>1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4"/>
    </row>
    <row r="4" spans="2:19" ht="19.5" thickBot="1" x14ac:dyDescent="0.3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2:19" ht="24" thickBot="1" x14ac:dyDescent="0.3">
      <c r="B5" s="114" t="s">
        <v>269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</row>
    <row r="6" spans="2:19" ht="33.75" customHeight="1" x14ac:dyDescent="0.25">
      <c r="B6" s="432" t="s">
        <v>113</v>
      </c>
      <c r="C6" s="434" t="s">
        <v>205</v>
      </c>
      <c r="D6" s="434"/>
      <c r="E6" s="435" t="s">
        <v>206</v>
      </c>
      <c r="F6" s="435"/>
      <c r="G6" s="435"/>
      <c r="H6" s="435"/>
      <c r="I6" s="436" t="s">
        <v>207</v>
      </c>
      <c r="J6" s="436"/>
      <c r="K6" s="385" t="s">
        <v>208</v>
      </c>
      <c r="L6" s="385"/>
      <c r="M6" s="385"/>
      <c r="N6" s="437" t="s">
        <v>209</v>
      </c>
      <c r="O6" s="438" t="s">
        <v>210</v>
      </c>
    </row>
    <row r="7" spans="2:19" ht="36" x14ac:dyDescent="0.25">
      <c r="B7" s="439" t="s">
        <v>4</v>
      </c>
      <c r="C7" s="515" t="s">
        <v>211</v>
      </c>
      <c r="D7" s="441" t="s">
        <v>212</v>
      </c>
      <c r="E7" s="442" t="s">
        <v>213</v>
      </c>
      <c r="F7" s="443" t="s">
        <v>214</v>
      </c>
      <c r="G7" s="202" t="s">
        <v>215</v>
      </c>
      <c r="H7" s="444" t="s">
        <v>216</v>
      </c>
      <c r="I7" s="445" t="s">
        <v>217</v>
      </c>
      <c r="J7" s="446" t="s">
        <v>218</v>
      </c>
      <c r="K7" s="447" t="s">
        <v>219</v>
      </c>
      <c r="L7" s="203" t="s">
        <v>220</v>
      </c>
      <c r="M7" s="448" t="s">
        <v>221</v>
      </c>
      <c r="N7" s="449"/>
      <c r="O7" s="450"/>
    </row>
    <row r="8" spans="2:19" ht="36.75" thickBot="1" x14ac:dyDescent="0.3">
      <c r="B8" s="451" t="s">
        <v>12</v>
      </c>
      <c r="C8" s="516" t="s">
        <v>254</v>
      </c>
      <c r="D8" s="517"/>
      <c r="E8" s="227" t="s">
        <v>261</v>
      </c>
      <c r="F8" s="227" t="s">
        <v>225</v>
      </c>
      <c r="G8" s="227" t="s">
        <v>226</v>
      </c>
      <c r="H8" s="227" t="s">
        <v>227</v>
      </c>
      <c r="I8" s="227" t="s">
        <v>270</v>
      </c>
      <c r="J8" s="227" t="s">
        <v>271</v>
      </c>
      <c r="K8" s="47" t="s">
        <v>272</v>
      </c>
      <c r="L8" s="47" t="s">
        <v>264</v>
      </c>
      <c r="M8" s="47" t="s">
        <v>265</v>
      </c>
      <c r="N8" s="47" t="s">
        <v>273</v>
      </c>
      <c r="O8" s="452"/>
    </row>
    <row r="9" spans="2:19" ht="18.75" thickBot="1" x14ac:dyDescent="0.3">
      <c r="B9" s="519" t="s">
        <v>274</v>
      </c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1"/>
    </row>
    <row r="10" spans="2:19" ht="15.75" thickBot="1" x14ac:dyDescent="0.3">
      <c r="B10" s="456"/>
      <c r="C10" s="320" t="s">
        <v>19</v>
      </c>
      <c r="D10" s="321"/>
      <c r="E10" s="49" t="s">
        <v>20</v>
      </c>
      <c r="F10" s="9" t="s">
        <v>21</v>
      </c>
      <c r="G10" s="9" t="s">
        <v>22</v>
      </c>
      <c r="H10" s="9" t="s">
        <v>23</v>
      </c>
      <c r="I10" s="9" t="s">
        <v>24</v>
      </c>
      <c r="J10" s="9" t="s">
        <v>25</v>
      </c>
      <c r="K10" s="9" t="s">
        <v>26</v>
      </c>
      <c r="L10" s="10" t="s">
        <v>27</v>
      </c>
      <c r="M10" s="11" t="s">
        <v>28</v>
      </c>
      <c r="N10" s="11" t="s">
        <v>127</v>
      </c>
      <c r="O10" s="522"/>
      <c r="Q10" s="459" t="s">
        <v>235</v>
      </c>
      <c r="R10" s="459">
        <f>COUNTIF(D10:N99, "Diagn. per Imm.")</f>
        <v>28</v>
      </c>
      <c r="S10" s="459"/>
    </row>
    <row r="11" spans="2:19" x14ac:dyDescent="0.25">
      <c r="B11" s="460"/>
      <c r="C11" s="12" t="s">
        <v>29</v>
      </c>
      <c r="D11" s="13">
        <v>45201</v>
      </c>
      <c r="E11" s="550" t="s">
        <v>243</v>
      </c>
      <c r="F11" s="551" t="s">
        <v>243</v>
      </c>
      <c r="G11" s="551" t="s">
        <v>243</v>
      </c>
      <c r="H11" s="552" t="s">
        <v>236</v>
      </c>
      <c r="I11" s="552" t="s">
        <v>236</v>
      </c>
      <c r="J11" s="553"/>
      <c r="K11" s="554" t="s">
        <v>238</v>
      </c>
      <c r="L11" s="554" t="s">
        <v>238</v>
      </c>
      <c r="M11" s="554" t="s">
        <v>238</v>
      </c>
      <c r="N11" s="555"/>
      <c r="O11" s="80"/>
      <c r="Q11" s="459" t="s">
        <v>236</v>
      </c>
      <c r="R11" s="459">
        <f>COUNTIF(D10:N99, "Radioterapia")</f>
        <v>14</v>
      </c>
      <c r="S11" s="459"/>
    </row>
    <row r="12" spans="2:19" x14ac:dyDescent="0.25">
      <c r="B12" s="460"/>
      <c r="C12" s="17" t="s">
        <v>31</v>
      </c>
      <c r="D12" s="18">
        <v>45202</v>
      </c>
      <c r="E12" s="466" t="s">
        <v>243</v>
      </c>
      <c r="F12" s="467" t="s">
        <v>243</v>
      </c>
      <c r="G12" s="467" t="s">
        <v>243</v>
      </c>
      <c r="H12" s="468" t="s">
        <v>236</v>
      </c>
      <c r="I12" s="468" t="s">
        <v>236</v>
      </c>
      <c r="J12" s="310"/>
      <c r="K12" s="476" t="s">
        <v>238</v>
      </c>
      <c r="L12" s="476" t="s">
        <v>238</v>
      </c>
      <c r="M12" s="476" t="s">
        <v>238</v>
      </c>
      <c r="N12" s="299"/>
      <c r="O12" s="80"/>
      <c r="Q12" s="459" t="s">
        <v>237</v>
      </c>
      <c r="R12" s="459">
        <f>COUNTIF(D10:O99, "Mal. App. Locomotore")</f>
        <v>14</v>
      </c>
      <c r="S12" s="459"/>
    </row>
    <row r="13" spans="2:19" x14ac:dyDescent="0.25">
      <c r="B13" s="460"/>
      <c r="C13" s="17" t="s">
        <v>33</v>
      </c>
      <c r="D13" s="18">
        <v>45203</v>
      </c>
      <c r="E13" s="466" t="s">
        <v>243</v>
      </c>
      <c r="F13" s="467" t="s">
        <v>243</v>
      </c>
      <c r="G13" s="467" t="s">
        <v>243</v>
      </c>
      <c r="H13" s="468" t="s">
        <v>236</v>
      </c>
      <c r="I13" s="468" t="s">
        <v>236</v>
      </c>
      <c r="J13" s="310"/>
      <c r="K13" s="476" t="s">
        <v>238</v>
      </c>
      <c r="L13" s="476" t="s">
        <v>238</v>
      </c>
      <c r="M13" s="476" t="s">
        <v>238</v>
      </c>
      <c r="N13" s="299"/>
      <c r="O13" s="80"/>
      <c r="Q13" s="459" t="s">
        <v>238</v>
      </c>
      <c r="R13" s="459">
        <f>COUNTIF(D10:N99, "Fisiatria")</f>
        <v>14</v>
      </c>
      <c r="S13" s="459"/>
    </row>
    <row r="14" spans="2:19" x14ac:dyDescent="0.25">
      <c r="B14" s="460"/>
      <c r="C14" s="17" t="s">
        <v>35</v>
      </c>
      <c r="D14" s="18">
        <v>45204</v>
      </c>
      <c r="E14" s="466" t="s">
        <v>243</v>
      </c>
      <c r="F14" s="467" t="s">
        <v>243</v>
      </c>
      <c r="G14" s="468" t="s">
        <v>236</v>
      </c>
      <c r="H14" s="468" t="s">
        <v>236</v>
      </c>
      <c r="I14" s="468" t="s">
        <v>236</v>
      </c>
      <c r="J14" s="310"/>
      <c r="K14" s="476" t="s">
        <v>238</v>
      </c>
      <c r="L14" s="476" t="s">
        <v>238</v>
      </c>
      <c r="M14" s="476" t="s">
        <v>238</v>
      </c>
      <c r="N14" s="299"/>
      <c r="O14" s="80"/>
      <c r="Q14" s="459" t="s">
        <v>239</v>
      </c>
      <c r="R14" s="459">
        <f>COUNTIF(D10:N99, "Chir. Maxillo-Facc.")</f>
        <v>7</v>
      </c>
      <c r="S14" s="459"/>
    </row>
    <row r="15" spans="2:19" x14ac:dyDescent="0.25">
      <c r="B15" s="460"/>
      <c r="C15" s="17" t="s">
        <v>37</v>
      </c>
      <c r="D15" s="18">
        <v>45205</v>
      </c>
      <c r="E15" s="466" t="s">
        <v>243</v>
      </c>
      <c r="F15" s="467" t="s">
        <v>243</v>
      </c>
      <c r="G15" s="467" t="s">
        <v>243</v>
      </c>
      <c r="H15" s="468" t="s">
        <v>236</v>
      </c>
      <c r="I15" s="468" t="s">
        <v>236</v>
      </c>
      <c r="J15" s="310"/>
      <c r="K15" s="476" t="s">
        <v>238</v>
      </c>
      <c r="L15" s="476" t="s">
        <v>238</v>
      </c>
      <c r="M15" s="33"/>
      <c r="N15" s="299"/>
      <c r="O15" s="80"/>
      <c r="Q15" s="459" t="s">
        <v>240</v>
      </c>
      <c r="R15" s="459">
        <f>COUNTIF(D10:N99, "chir. Plastica")</f>
        <v>7</v>
      </c>
      <c r="S15" s="459"/>
    </row>
    <row r="16" spans="2:19" x14ac:dyDescent="0.25">
      <c r="B16" s="460"/>
      <c r="C16" s="20" t="s">
        <v>39</v>
      </c>
      <c r="D16" s="21">
        <v>45206</v>
      </c>
      <c r="E16" s="102"/>
      <c r="F16" s="103"/>
      <c r="G16" s="103"/>
      <c r="H16" s="103"/>
      <c r="I16" s="103"/>
      <c r="J16" s="103"/>
      <c r="K16" s="103"/>
      <c r="L16" s="103"/>
      <c r="M16" s="103"/>
      <c r="N16" s="104"/>
      <c r="O16" s="80"/>
      <c r="Q16" s="459" t="s">
        <v>241</v>
      </c>
      <c r="R16" s="459">
        <f>COUNTIF(D10:N99, "Farmacologia")</f>
        <v>14</v>
      </c>
      <c r="S16" s="459"/>
    </row>
    <row r="17" spans="2:19" x14ac:dyDescent="0.25">
      <c r="B17" s="460"/>
      <c r="C17" s="20" t="s">
        <v>40</v>
      </c>
      <c r="D17" s="21">
        <v>45207</v>
      </c>
      <c r="E17" s="102"/>
      <c r="F17" s="103"/>
      <c r="G17" s="103"/>
      <c r="H17" s="103"/>
      <c r="I17" s="103"/>
      <c r="J17" s="103"/>
      <c r="K17" s="103"/>
      <c r="L17" s="103"/>
      <c r="M17" s="103"/>
      <c r="N17" s="104"/>
      <c r="O17" s="80"/>
      <c r="Q17" s="465" t="s">
        <v>242</v>
      </c>
      <c r="R17" s="459">
        <f>COUNTIF(D10:N99, "Med. Interna")</f>
        <v>14</v>
      </c>
      <c r="S17" s="459"/>
    </row>
    <row r="18" spans="2:19" x14ac:dyDescent="0.25">
      <c r="B18" s="460"/>
      <c r="C18" s="17" t="s">
        <v>29</v>
      </c>
      <c r="D18" s="18">
        <v>45208</v>
      </c>
      <c r="E18" s="303" t="s">
        <v>69</v>
      </c>
      <c r="F18" s="304"/>
      <c r="G18" s="304"/>
      <c r="H18" s="304"/>
      <c r="I18" s="304"/>
      <c r="J18" s="304"/>
      <c r="K18" s="304"/>
      <c r="L18" s="304"/>
      <c r="M18" s="304"/>
      <c r="N18" s="305"/>
      <c r="O18" s="80"/>
      <c r="Q18" s="465" t="s">
        <v>245</v>
      </c>
      <c r="R18" s="459">
        <f>COUNTIF(D10:N99, "Igiene")</f>
        <v>49</v>
      </c>
      <c r="S18" s="459"/>
    </row>
    <row r="19" spans="2:19" x14ac:dyDescent="0.25">
      <c r="B19" s="460"/>
      <c r="C19" s="17" t="s">
        <v>31</v>
      </c>
      <c r="D19" s="18">
        <v>45209</v>
      </c>
      <c r="E19" s="303"/>
      <c r="F19" s="304"/>
      <c r="G19" s="304"/>
      <c r="H19" s="304"/>
      <c r="I19" s="304"/>
      <c r="J19" s="304"/>
      <c r="K19" s="304"/>
      <c r="L19" s="304"/>
      <c r="M19" s="304"/>
      <c r="N19" s="305"/>
      <c r="O19" s="80"/>
      <c r="Q19" s="465" t="s">
        <v>246</v>
      </c>
      <c r="R19" s="459">
        <f>COUNTIF(D10:N99, "Med. Del Lavoro")</f>
        <v>14</v>
      </c>
      <c r="S19" s="459"/>
    </row>
    <row r="20" spans="2:19" x14ac:dyDescent="0.25">
      <c r="B20" s="460"/>
      <c r="C20" s="17" t="s">
        <v>33</v>
      </c>
      <c r="D20" s="18">
        <v>45210</v>
      </c>
      <c r="E20" s="303"/>
      <c r="F20" s="304"/>
      <c r="G20" s="304"/>
      <c r="H20" s="304"/>
      <c r="I20" s="304"/>
      <c r="J20" s="304"/>
      <c r="K20" s="304"/>
      <c r="L20" s="304"/>
      <c r="M20" s="304"/>
      <c r="N20" s="305"/>
      <c r="O20" s="80"/>
      <c r="Q20" s="465" t="s">
        <v>247</v>
      </c>
      <c r="R20" s="459">
        <f>COUNTIF(D10:N99, "Med. Legale")</f>
        <v>21</v>
      </c>
      <c r="S20" s="459"/>
    </row>
    <row r="21" spans="2:19" x14ac:dyDescent="0.25">
      <c r="B21" s="460"/>
      <c r="C21" s="17" t="s">
        <v>35</v>
      </c>
      <c r="D21" s="18">
        <v>45211</v>
      </c>
      <c r="E21" s="303"/>
      <c r="F21" s="304"/>
      <c r="G21" s="304"/>
      <c r="H21" s="304"/>
      <c r="I21" s="304"/>
      <c r="J21" s="304"/>
      <c r="K21" s="304"/>
      <c r="L21" s="304"/>
      <c r="M21" s="304"/>
      <c r="N21" s="305"/>
      <c r="O21" s="80"/>
      <c r="Q21" s="465" t="s">
        <v>248</v>
      </c>
      <c r="R21" s="459">
        <f>COUNTIF(D10:N99, "Anatomia Patol.")</f>
        <v>35</v>
      </c>
      <c r="S21" s="459"/>
    </row>
    <row r="22" spans="2:19" x14ac:dyDescent="0.25">
      <c r="B22" s="460"/>
      <c r="C22" s="17" t="s">
        <v>37</v>
      </c>
      <c r="D22" s="18">
        <v>45212</v>
      </c>
      <c r="E22" s="303"/>
      <c r="F22" s="304"/>
      <c r="G22" s="304"/>
      <c r="H22" s="304"/>
      <c r="I22" s="304"/>
      <c r="J22" s="304"/>
      <c r="K22" s="304"/>
      <c r="L22" s="304"/>
      <c r="M22" s="304"/>
      <c r="N22" s="305"/>
      <c r="O22" s="80"/>
    </row>
    <row r="23" spans="2:19" x14ac:dyDescent="0.25">
      <c r="B23" s="460"/>
      <c r="C23" s="20" t="s">
        <v>39</v>
      </c>
      <c r="D23" s="21">
        <v>45213</v>
      </c>
      <c r="E23" s="102"/>
      <c r="F23" s="103"/>
      <c r="G23" s="103"/>
      <c r="H23" s="103"/>
      <c r="I23" s="103"/>
      <c r="J23" s="103"/>
      <c r="K23" s="103"/>
      <c r="L23" s="103"/>
      <c r="M23" s="103"/>
      <c r="N23" s="104"/>
      <c r="O23" s="80"/>
    </row>
    <row r="24" spans="2:19" x14ac:dyDescent="0.25">
      <c r="B24" s="460"/>
      <c r="C24" s="20" t="s">
        <v>40</v>
      </c>
      <c r="D24" s="21">
        <v>45214</v>
      </c>
      <c r="E24" s="102"/>
      <c r="F24" s="103"/>
      <c r="G24" s="103"/>
      <c r="H24" s="103"/>
      <c r="I24" s="103"/>
      <c r="J24" s="103"/>
      <c r="K24" s="103"/>
      <c r="L24" s="103"/>
      <c r="M24" s="103"/>
      <c r="N24" s="104"/>
      <c r="O24" s="80"/>
    </row>
    <row r="25" spans="2:19" x14ac:dyDescent="0.25">
      <c r="B25" s="460"/>
      <c r="C25" s="22" t="s">
        <v>29</v>
      </c>
      <c r="D25" s="18">
        <v>45215</v>
      </c>
      <c r="E25" s="471" t="s">
        <v>245</v>
      </c>
      <c r="F25" s="472" t="s">
        <v>245</v>
      </c>
      <c r="G25" s="472" t="s">
        <v>245</v>
      </c>
      <c r="H25" s="468" t="s">
        <v>236</v>
      </c>
      <c r="I25" s="468" t="s">
        <v>236</v>
      </c>
      <c r="J25" s="468" t="s">
        <v>236</v>
      </c>
      <c r="K25" s="310"/>
      <c r="L25" s="473" t="s">
        <v>240</v>
      </c>
      <c r="M25" s="473" t="s">
        <v>240</v>
      </c>
      <c r="N25" s="299"/>
      <c r="O25" s="80"/>
    </row>
    <row r="26" spans="2:19" x14ac:dyDescent="0.25">
      <c r="B26" s="460"/>
      <c r="C26" s="17" t="s">
        <v>31</v>
      </c>
      <c r="D26" s="18">
        <v>45216</v>
      </c>
      <c r="E26" s="471" t="s">
        <v>245</v>
      </c>
      <c r="F26" s="472" t="s">
        <v>245</v>
      </c>
      <c r="G26" s="472" t="s">
        <v>245</v>
      </c>
      <c r="H26" s="474" t="s">
        <v>235</v>
      </c>
      <c r="I26" s="474" t="s">
        <v>235</v>
      </c>
      <c r="J26" s="474" t="s">
        <v>235</v>
      </c>
      <c r="K26" s="310"/>
      <c r="L26" s="473" t="s">
        <v>240</v>
      </c>
      <c r="M26" s="473" t="s">
        <v>240</v>
      </c>
      <c r="N26" s="299"/>
      <c r="O26" s="80"/>
    </row>
    <row r="27" spans="2:19" x14ac:dyDescent="0.25">
      <c r="B27" s="460"/>
      <c r="C27" s="17" t="s">
        <v>33</v>
      </c>
      <c r="D27" s="18">
        <v>45217</v>
      </c>
      <c r="E27" s="471" t="s">
        <v>245</v>
      </c>
      <c r="F27" s="472" t="s">
        <v>245</v>
      </c>
      <c r="G27" s="472" t="s">
        <v>245</v>
      </c>
      <c r="H27" s="474" t="s">
        <v>235</v>
      </c>
      <c r="I27" s="474" t="s">
        <v>235</v>
      </c>
      <c r="J27" s="474" t="s">
        <v>235</v>
      </c>
      <c r="K27" s="33"/>
      <c r="L27" s="473" t="s">
        <v>240</v>
      </c>
      <c r="M27" s="473" t="s">
        <v>240</v>
      </c>
      <c r="N27" s="475" t="s">
        <v>240</v>
      </c>
      <c r="O27" s="80"/>
    </row>
    <row r="28" spans="2:19" x14ac:dyDescent="0.25">
      <c r="B28" s="460"/>
      <c r="C28" s="17" t="s">
        <v>35</v>
      </c>
      <c r="D28" s="18">
        <v>45218</v>
      </c>
      <c r="E28" s="471" t="s">
        <v>245</v>
      </c>
      <c r="F28" s="472" t="s">
        <v>245</v>
      </c>
      <c r="G28" s="472" t="s">
        <v>245</v>
      </c>
      <c r="H28" s="474" t="s">
        <v>235</v>
      </c>
      <c r="I28" s="474" t="s">
        <v>235</v>
      </c>
      <c r="J28" s="474" t="s">
        <v>235</v>
      </c>
      <c r="K28" s="33"/>
      <c r="L28" s="469" t="s">
        <v>244</v>
      </c>
      <c r="M28" s="469" t="s">
        <v>244</v>
      </c>
      <c r="N28" s="299"/>
      <c r="O28" s="80"/>
    </row>
    <row r="29" spans="2:19" x14ac:dyDescent="0.25">
      <c r="B29" s="460"/>
      <c r="C29" s="17" t="s">
        <v>37</v>
      </c>
      <c r="D29" s="18">
        <v>45219</v>
      </c>
      <c r="E29" s="471" t="s">
        <v>245</v>
      </c>
      <c r="F29" s="472" t="s">
        <v>245</v>
      </c>
      <c r="G29" s="472" t="s">
        <v>245</v>
      </c>
      <c r="H29" s="474" t="s">
        <v>235</v>
      </c>
      <c r="I29" s="474" t="s">
        <v>235</v>
      </c>
      <c r="J29" s="474" t="s">
        <v>235</v>
      </c>
      <c r="K29" s="33"/>
      <c r="L29" s="469" t="s">
        <v>244</v>
      </c>
      <c r="M29" s="469" t="s">
        <v>244</v>
      </c>
      <c r="N29" s="299"/>
      <c r="O29" s="80"/>
    </row>
    <row r="30" spans="2:19" x14ac:dyDescent="0.25">
      <c r="B30" s="460"/>
      <c r="C30" s="20" t="s">
        <v>39</v>
      </c>
      <c r="D30" s="21">
        <v>45220</v>
      </c>
      <c r="E30" s="102"/>
      <c r="F30" s="103"/>
      <c r="G30" s="103"/>
      <c r="H30" s="103"/>
      <c r="I30" s="103"/>
      <c r="J30" s="103"/>
      <c r="K30" s="103"/>
      <c r="L30" s="103"/>
      <c r="M30" s="103"/>
      <c r="N30" s="104"/>
      <c r="O30" s="80"/>
    </row>
    <row r="31" spans="2:19" x14ac:dyDescent="0.25">
      <c r="B31" s="460"/>
      <c r="C31" s="20" t="s">
        <v>40</v>
      </c>
      <c r="D31" s="21">
        <v>45221</v>
      </c>
      <c r="E31" s="102"/>
      <c r="F31" s="103"/>
      <c r="G31" s="103"/>
      <c r="H31" s="103"/>
      <c r="I31" s="103"/>
      <c r="J31" s="103"/>
      <c r="K31" s="103"/>
      <c r="L31" s="103"/>
      <c r="M31" s="103"/>
      <c r="N31" s="104"/>
      <c r="O31" s="80"/>
    </row>
    <row r="32" spans="2:19" x14ac:dyDescent="0.25">
      <c r="B32" s="460"/>
      <c r="C32" s="17" t="s">
        <v>29</v>
      </c>
      <c r="D32" s="18">
        <v>45222</v>
      </c>
      <c r="E32" s="303" t="s">
        <v>69</v>
      </c>
      <c r="F32" s="304"/>
      <c r="G32" s="304"/>
      <c r="H32" s="304"/>
      <c r="I32" s="304"/>
      <c r="J32" s="304"/>
      <c r="K32" s="304"/>
      <c r="L32" s="304"/>
      <c r="M32" s="304"/>
      <c r="N32" s="305"/>
      <c r="O32" s="80"/>
    </row>
    <row r="33" spans="2:15" x14ac:dyDescent="0.25">
      <c r="B33" s="460"/>
      <c r="C33" s="17" t="s">
        <v>31</v>
      </c>
      <c r="D33" s="18">
        <v>45223</v>
      </c>
      <c r="E33" s="303"/>
      <c r="F33" s="304"/>
      <c r="G33" s="304"/>
      <c r="H33" s="304"/>
      <c r="I33" s="304"/>
      <c r="J33" s="304"/>
      <c r="K33" s="304"/>
      <c r="L33" s="304"/>
      <c r="M33" s="304"/>
      <c r="N33" s="305"/>
      <c r="O33" s="80"/>
    </row>
    <row r="34" spans="2:15" x14ac:dyDescent="0.25">
      <c r="B34" s="460"/>
      <c r="C34" s="17" t="s">
        <v>33</v>
      </c>
      <c r="D34" s="18">
        <v>45224</v>
      </c>
      <c r="E34" s="303"/>
      <c r="F34" s="304"/>
      <c r="G34" s="304"/>
      <c r="H34" s="304"/>
      <c r="I34" s="304"/>
      <c r="J34" s="304"/>
      <c r="K34" s="304"/>
      <c r="L34" s="304"/>
      <c r="M34" s="304"/>
      <c r="N34" s="305"/>
      <c r="O34" s="80"/>
    </row>
    <row r="35" spans="2:15" x14ac:dyDescent="0.25">
      <c r="B35" s="460"/>
      <c r="C35" s="17" t="s">
        <v>35</v>
      </c>
      <c r="D35" s="18">
        <v>45225</v>
      </c>
      <c r="E35" s="303"/>
      <c r="F35" s="304"/>
      <c r="G35" s="304"/>
      <c r="H35" s="304"/>
      <c r="I35" s="304"/>
      <c r="J35" s="304"/>
      <c r="K35" s="304"/>
      <c r="L35" s="304"/>
      <c r="M35" s="304"/>
      <c r="N35" s="305"/>
      <c r="O35" s="80"/>
    </row>
    <row r="36" spans="2:15" x14ac:dyDescent="0.25">
      <c r="B36" s="460"/>
      <c r="C36" s="17" t="s">
        <v>37</v>
      </c>
      <c r="D36" s="18">
        <v>45226</v>
      </c>
      <c r="E36" s="303"/>
      <c r="F36" s="304"/>
      <c r="G36" s="304"/>
      <c r="H36" s="304"/>
      <c r="I36" s="304"/>
      <c r="J36" s="304"/>
      <c r="K36" s="304"/>
      <c r="L36" s="304"/>
      <c r="M36" s="304"/>
      <c r="N36" s="305"/>
      <c r="O36" s="80"/>
    </row>
    <row r="37" spans="2:15" x14ac:dyDescent="0.25">
      <c r="B37" s="460"/>
      <c r="C37" s="20" t="s">
        <v>39</v>
      </c>
      <c r="D37" s="21">
        <v>45227</v>
      </c>
      <c r="E37" s="74"/>
      <c r="F37" s="75"/>
      <c r="G37" s="75"/>
      <c r="H37" s="75"/>
      <c r="I37" s="75"/>
      <c r="J37" s="75"/>
      <c r="K37" s="75"/>
      <c r="L37" s="75"/>
      <c r="M37" s="75"/>
      <c r="N37" s="76"/>
      <c r="O37" s="80"/>
    </row>
    <row r="38" spans="2:15" x14ac:dyDescent="0.25">
      <c r="B38" s="460"/>
      <c r="C38" s="20" t="s">
        <v>40</v>
      </c>
      <c r="D38" s="21">
        <v>45228</v>
      </c>
      <c r="E38" s="74"/>
      <c r="F38" s="75"/>
      <c r="G38" s="75"/>
      <c r="H38" s="75"/>
      <c r="I38" s="75"/>
      <c r="J38" s="75"/>
      <c r="K38" s="75"/>
      <c r="L38" s="75"/>
      <c r="M38" s="75"/>
      <c r="N38" s="76"/>
      <c r="O38" s="80"/>
    </row>
    <row r="39" spans="2:15" x14ac:dyDescent="0.25">
      <c r="B39" s="460"/>
      <c r="C39" s="17" t="s">
        <v>29</v>
      </c>
      <c r="D39" s="18">
        <v>45229</v>
      </c>
      <c r="E39" s="471" t="s">
        <v>245</v>
      </c>
      <c r="F39" s="472" t="s">
        <v>245</v>
      </c>
      <c r="G39" s="472" t="s">
        <v>245</v>
      </c>
      <c r="H39" s="474" t="s">
        <v>235</v>
      </c>
      <c r="I39" s="474" t="s">
        <v>235</v>
      </c>
      <c r="J39" s="474" t="s">
        <v>235</v>
      </c>
      <c r="K39" s="298"/>
      <c r="L39" s="469" t="s">
        <v>244</v>
      </c>
      <c r="M39" s="469" t="s">
        <v>244</v>
      </c>
      <c r="N39" s="556"/>
      <c r="O39" s="80"/>
    </row>
    <row r="40" spans="2:15" x14ac:dyDescent="0.25">
      <c r="B40" s="460"/>
      <c r="C40" s="17" t="s">
        <v>31</v>
      </c>
      <c r="D40" s="18">
        <v>45230</v>
      </c>
      <c r="E40" s="471" t="s">
        <v>245</v>
      </c>
      <c r="F40" s="472" t="s">
        <v>245</v>
      </c>
      <c r="G40" s="472" t="s">
        <v>245</v>
      </c>
      <c r="H40" s="474" t="s">
        <v>235</v>
      </c>
      <c r="I40" s="474" t="s">
        <v>235</v>
      </c>
      <c r="J40" s="474" t="s">
        <v>235</v>
      </c>
      <c r="K40" s="298"/>
      <c r="L40" s="469" t="s">
        <v>244</v>
      </c>
      <c r="M40" s="469" t="s">
        <v>244</v>
      </c>
      <c r="N40" s="481"/>
      <c r="O40" s="80"/>
    </row>
    <row r="41" spans="2:15" x14ac:dyDescent="0.25">
      <c r="B41" s="460"/>
      <c r="C41" s="20" t="s">
        <v>33</v>
      </c>
      <c r="D41" s="21">
        <v>45231</v>
      </c>
      <c r="E41" s="102"/>
      <c r="F41" s="103"/>
      <c r="G41" s="103"/>
      <c r="H41" s="103"/>
      <c r="I41" s="103"/>
      <c r="J41" s="103"/>
      <c r="K41" s="103"/>
      <c r="L41" s="103"/>
      <c r="M41" s="103"/>
      <c r="N41" s="104"/>
      <c r="O41" s="80"/>
    </row>
    <row r="42" spans="2:15" x14ac:dyDescent="0.25">
      <c r="B42" s="460"/>
      <c r="C42" s="17" t="s">
        <v>35</v>
      </c>
      <c r="D42" s="18">
        <v>45232</v>
      </c>
      <c r="E42" s="471" t="s">
        <v>245</v>
      </c>
      <c r="F42" s="472" t="s">
        <v>245</v>
      </c>
      <c r="G42" s="472" t="s">
        <v>245</v>
      </c>
      <c r="H42" s="474" t="s">
        <v>235</v>
      </c>
      <c r="I42" s="474" t="s">
        <v>235</v>
      </c>
      <c r="J42" s="474" t="s">
        <v>235</v>
      </c>
      <c r="K42" s="310"/>
      <c r="L42" s="469" t="s">
        <v>244</v>
      </c>
      <c r="M42" s="469" t="s">
        <v>244</v>
      </c>
      <c r="N42" s="299"/>
      <c r="O42" s="80"/>
    </row>
    <row r="43" spans="2:15" x14ac:dyDescent="0.25">
      <c r="B43" s="460"/>
      <c r="C43" s="17" t="s">
        <v>37</v>
      </c>
      <c r="D43" s="18">
        <v>45233</v>
      </c>
      <c r="E43" s="471" t="s">
        <v>245</v>
      </c>
      <c r="F43" s="472" t="s">
        <v>245</v>
      </c>
      <c r="G43" s="472" t="s">
        <v>245</v>
      </c>
      <c r="H43" s="474" t="s">
        <v>235</v>
      </c>
      <c r="I43" s="474" t="s">
        <v>235</v>
      </c>
      <c r="J43" s="310"/>
      <c r="K43" s="310"/>
      <c r="L43" s="469" t="s">
        <v>244</v>
      </c>
      <c r="M43" s="469" t="s">
        <v>244</v>
      </c>
      <c r="N43" s="299"/>
      <c r="O43" s="80"/>
    </row>
    <row r="44" spans="2:15" x14ac:dyDescent="0.25">
      <c r="B44" s="460"/>
      <c r="C44" s="20" t="s">
        <v>39</v>
      </c>
      <c r="D44" s="21">
        <v>45234</v>
      </c>
      <c r="E44" s="74"/>
      <c r="F44" s="75"/>
      <c r="G44" s="75"/>
      <c r="H44" s="75"/>
      <c r="I44" s="75"/>
      <c r="J44" s="75"/>
      <c r="K44" s="75"/>
      <c r="L44" s="75"/>
      <c r="M44" s="75"/>
      <c r="N44" s="76"/>
      <c r="O44" s="80"/>
    </row>
    <row r="45" spans="2:15" x14ac:dyDescent="0.25">
      <c r="B45" s="460"/>
      <c r="C45" s="20" t="s">
        <v>40</v>
      </c>
      <c r="D45" s="21">
        <v>45235</v>
      </c>
      <c r="E45" s="74"/>
      <c r="F45" s="75"/>
      <c r="G45" s="75"/>
      <c r="H45" s="75"/>
      <c r="I45" s="75"/>
      <c r="J45" s="75"/>
      <c r="K45" s="75"/>
      <c r="L45" s="75"/>
      <c r="M45" s="75"/>
      <c r="N45" s="76"/>
      <c r="O45" s="80"/>
    </row>
    <row r="46" spans="2:15" x14ac:dyDescent="0.25">
      <c r="B46" s="460"/>
      <c r="C46" s="17" t="s">
        <v>29</v>
      </c>
      <c r="D46" s="18">
        <v>45236</v>
      </c>
      <c r="E46" s="303" t="s">
        <v>69</v>
      </c>
      <c r="F46" s="304"/>
      <c r="G46" s="304"/>
      <c r="H46" s="304"/>
      <c r="I46" s="304"/>
      <c r="J46" s="304"/>
      <c r="K46" s="304"/>
      <c r="L46" s="304"/>
      <c r="M46" s="304"/>
      <c r="N46" s="305"/>
      <c r="O46" s="80"/>
    </row>
    <row r="47" spans="2:15" x14ac:dyDescent="0.25">
      <c r="B47" s="460"/>
      <c r="C47" s="17" t="s">
        <v>31</v>
      </c>
      <c r="D47" s="18">
        <v>45237</v>
      </c>
      <c r="E47" s="303"/>
      <c r="F47" s="304"/>
      <c r="G47" s="304"/>
      <c r="H47" s="304"/>
      <c r="I47" s="304"/>
      <c r="J47" s="304"/>
      <c r="K47" s="304"/>
      <c r="L47" s="304"/>
      <c r="M47" s="304"/>
      <c r="N47" s="305"/>
      <c r="O47" s="80"/>
    </row>
    <row r="48" spans="2:15" x14ac:dyDescent="0.25">
      <c r="B48" s="460"/>
      <c r="C48" s="17" t="s">
        <v>33</v>
      </c>
      <c r="D48" s="18">
        <v>45238</v>
      </c>
      <c r="E48" s="303"/>
      <c r="F48" s="304"/>
      <c r="G48" s="304"/>
      <c r="H48" s="304"/>
      <c r="I48" s="304"/>
      <c r="J48" s="304"/>
      <c r="K48" s="304"/>
      <c r="L48" s="304"/>
      <c r="M48" s="304"/>
      <c r="N48" s="305"/>
      <c r="O48" s="80"/>
    </row>
    <row r="49" spans="2:15" x14ac:dyDescent="0.25">
      <c r="B49" s="460"/>
      <c r="C49" s="17" t="s">
        <v>35</v>
      </c>
      <c r="D49" s="18">
        <v>45239</v>
      </c>
      <c r="E49" s="303"/>
      <c r="F49" s="304"/>
      <c r="G49" s="304"/>
      <c r="H49" s="304"/>
      <c r="I49" s="304"/>
      <c r="J49" s="304"/>
      <c r="K49" s="304"/>
      <c r="L49" s="304"/>
      <c r="M49" s="304"/>
      <c r="N49" s="305"/>
      <c r="O49" s="80"/>
    </row>
    <row r="50" spans="2:15" x14ac:dyDescent="0.25">
      <c r="B50" s="460"/>
      <c r="C50" s="17" t="s">
        <v>37</v>
      </c>
      <c r="D50" s="18">
        <v>45240</v>
      </c>
      <c r="E50" s="303"/>
      <c r="F50" s="304"/>
      <c r="G50" s="304"/>
      <c r="H50" s="304"/>
      <c r="I50" s="304"/>
      <c r="J50" s="304"/>
      <c r="K50" s="304"/>
      <c r="L50" s="304"/>
      <c r="M50" s="304"/>
      <c r="N50" s="305"/>
      <c r="O50" s="80"/>
    </row>
    <row r="51" spans="2:15" x14ac:dyDescent="0.25">
      <c r="B51" s="460"/>
      <c r="C51" s="20" t="s">
        <v>39</v>
      </c>
      <c r="D51" s="21">
        <v>45241</v>
      </c>
      <c r="E51" s="74"/>
      <c r="F51" s="75"/>
      <c r="G51" s="75"/>
      <c r="H51" s="75"/>
      <c r="I51" s="75"/>
      <c r="J51" s="75"/>
      <c r="K51" s="75"/>
      <c r="L51" s="75"/>
      <c r="M51" s="75"/>
      <c r="N51" s="76"/>
      <c r="O51" s="80"/>
    </row>
    <row r="52" spans="2:15" x14ac:dyDescent="0.25">
      <c r="B52" s="460"/>
      <c r="C52" s="20" t="s">
        <v>40</v>
      </c>
      <c r="D52" s="21">
        <v>45242</v>
      </c>
      <c r="E52" s="74"/>
      <c r="F52" s="75"/>
      <c r="G52" s="75"/>
      <c r="H52" s="75"/>
      <c r="I52" s="75"/>
      <c r="J52" s="75"/>
      <c r="K52" s="75"/>
      <c r="L52" s="75"/>
      <c r="M52" s="75"/>
      <c r="N52" s="76"/>
      <c r="O52" s="80"/>
    </row>
    <row r="53" spans="2:15" x14ac:dyDescent="0.25">
      <c r="B53" s="460"/>
      <c r="C53" s="17" t="s">
        <v>29</v>
      </c>
      <c r="D53" s="18">
        <v>45243</v>
      </c>
      <c r="E53" s="471" t="s">
        <v>245</v>
      </c>
      <c r="F53" s="472" t="s">
        <v>245</v>
      </c>
      <c r="G53" s="472" t="s">
        <v>245</v>
      </c>
      <c r="H53" s="474" t="s">
        <v>235</v>
      </c>
      <c r="I53" s="474" t="s">
        <v>235</v>
      </c>
      <c r="J53" s="474" t="s">
        <v>235</v>
      </c>
      <c r="K53" s="310"/>
      <c r="L53" s="469" t="s">
        <v>244</v>
      </c>
      <c r="M53" s="469" t="s">
        <v>244</v>
      </c>
      <c r="N53" s="299"/>
      <c r="O53" s="80"/>
    </row>
    <row r="54" spans="2:15" x14ac:dyDescent="0.25">
      <c r="B54" s="460"/>
      <c r="C54" s="17" t="s">
        <v>31</v>
      </c>
      <c r="D54" s="18">
        <v>45244</v>
      </c>
      <c r="E54" s="471" t="s">
        <v>245</v>
      </c>
      <c r="F54" s="472" t="s">
        <v>245</v>
      </c>
      <c r="G54" s="472" t="s">
        <v>245</v>
      </c>
      <c r="H54" s="474" t="s">
        <v>235</v>
      </c>
      <c r="I54" s="474" t="s">
        <v>235</v>
      </c>
      <c r="J54" s="33"/>
      <c r="K54" s="33"/>
      <c r="L54" s="33"/>
      <c r="M54" s="33"/>
      <c r="N54" s="299"/>
      <c r="O54" s="80"/>
    </row>
    <row r="55" spans="2:15" x14ac:dyDescent="0.25">
      <c r="B55" s="460"/>
      <c r="C55" s="17" t="s">
        <v>33</v>
      </c>
      <c r="D55" s="18">
        <v>45245</v>
      </c>
      <c r="E55" s="471" t="s">
        <v>245</v>
      </c>
      <c r="F55" s="472" t="s">
        <v>245</v>
      </c>
      <c r="G55" s="472" t="s">
        <v>245</v>
      </c>
      <c r="H55" s="477" t="s">
        <v>249</v>
      </c>
      <c r="I55" s="477" t="s">
        <v>249</v>
      </c>
      <c r="J55" s="33"/>
      <c r="K55" s="478" t="s">
        <v>247</v>
      </c>
      <c r="L55" s="478" t="s">
        <v>247</v>
      </c>
      <c r="M55" s="478" t="s">
        <v>247</v>
      </c>
      <c r="N55" s="299"/>
      <c r="O55" s="80"/>
    </row>
    <row r="56" spans="2:15" x14ac:dyDescent="0.25">
      <c r="B56" s="460"/>
      <c r="C56" s="17" t="s">
        <v>35</v>
      </c>
      <c r="D56" s="18">
        <v>45246</v>
      </c>
      <c r="E56" s="471" t="s">
        <v>245</v>
      </c>
      <c r="F56" s="472" t="s">
        <v>245</v>
      </c>
      <c r="G56" s="472" t="s">
        <v>245</v>
      </c>
      <c r="H56" s="477" t="s">
        <v>249</v>
      </c>
      <c r="I56" s="477" t="s">
        <v>249</v>
      </c>
      <c r="J56" s="479"/>
      <c r="K56" s="478" t="s">
        <v>247</v>
      </c>
      <c r="L56" s="478" t="s">
        <v>247</v>
      </c>
      <c r="M56" s="478" t="s">
        <v>247</v>
      </c>
      <c r="N56" s="299"/>
      <c r="O56" s="80"/>
    </row>
    <row r="57" spans="2:15" x14ac:dyDescent="0.25">
      <c r="B57" s="460"/>
      <c r="C57" s="17" t="s">
        <v>37</v>
      </c>
      <c r="D57" s="18">
        <v>45247</v>
      </c>
      <c r="E57" s="471" t="s">
        <v>245</v>
      </c>
      <c r="F57" s="472" t="s">
        <v>245</v>
      </c>
      <c r="G57" s="472" t="s">
        <v>245</v>
      </c>
      <c r="H57" s="477" t="s">
        <v>249</v>
      </c>
      <c r="I57" s="477" t="s">
        <v>249</v>
      </c>
      <c r="J57" s="479"/>
      <c r="K57" s="478" t="s">
        <v>247</v>
      </c>
      <c r="L57" s="478" t="s">
        <v>247</v>
      </c>
      <c r="M57" s="478" t="s">
        <v>247</v>
      </c>
      <c r="N57" s="299"/>
      <c r="O57" s="80"/>
    </row>
    <row r="58" spans="2:15" x14ac:dyDescent="0.25">
      <c r="B58" s="460"/>
      <c r="C58" s="20" t="s">
        <v>39</v>
      </c>
      <c r="D58" s="21">
        <v>45248</v>
      </c>
      <c r="E58" s="102"/>
      <c r="F58" s="103"/>
      <c r="G58" s="103"/>
      <c r="H58" s="103"/>
      <c r="I58" s="103"/>
      <c r="J58" s="103"/>
      <c r="K58" s="103"/>
      <c r="L58" s="103"/>
      <c r="M58" s="103"/>
      <c r="N58" s="104"/>
      <c r="O58" s="80"/>
    </row>
    <row r="59" spans="2:15" x14ac:dyDescent="0.25">
      <c r="B59" s="460"/>
      <c r="C59" s="20" t="s">
        <v>40</v>
      </c>
      <c r="D59" s="21">
        <v>45249</v>
      </c>
      <c r="E59" s="74"/>
      <c r="F59" s="75"/>
      <c r="G59" s="75"/>
      <c r="H59" s="75"/>
      <c r="I59" s="75"/>
      <c r="J59" s="75"/>
      <c r="K59" s="75"/>
      <c r="L59" s="75"/>
      <c r="M59" s="75"/>
      <c r="N59" s="76"/>
      <c r="O59" s="80"/>
    </row>
    <row r="60" spans="2:15" x14ac:dyDescent="0.25">
      <c r="B60" s="460"/>
      <c r="C60" s="17" t="s">
        <v>29</v>
      </c>
      <c r="D60" s="18">
        <v>45250</v>
      </c>
      <c r="E60" s="303" t="s">
        <v>69</v>
      </c>
      <c r="F60" s="304"/>
      <c r="G60" s="304"/>
      <c r="H60" s="304"/>
      <c r="I60" s="304"/>
      <c r="J60" s="304"/>
      <c r="K60" s="304"/>
      <c r="L60" s="304"/>
      <c r="M60" s="304"/>
      <c r="N60" s="305"/>
      <c r="O60" s="80"/>
    </row>
    <row r="61" spans="2:15" x14ac:dyDescent="0.25">
      <c r="B61" s="460"/>
      <c r="C61" s="17" t="s">
        <v>31</v>
      </c>
      <c r="D61" s="18">
        <v>45251</v>
      </c>
      <c r="E61" s="303"/>
      <c r="F61" s="304"/>
      <c r="G61" s="304"/>
      <c r="H61" s="304"/>
      <c r="I61" s="304"/>
      <c r="J61" s="304"/>
      <c r="K61" s="304"/>
      <c r="L61" s="304"/>
      <c r="M61" s="304"/>
      <c r="N61" s="305"/>
      <c r="O61" s="80"/>
    </row>
    <row r="62" spans="2:15" x14ac:dyDescent="0.25">
      <c r="B62" s="460"/>
      <c r="C62" s="22" t="s">
        <v>33</v>
      </c>
      <c r="D62" s="18">
        <v>45252</v>
      </c>
      <c r="E62" s="303"/>
      <c r="F62" s="304"/>
      <c r="G62" s="304"/>
      <c r="H62" s="304"/>
      <c r="I62" s="304"/>
      <c r="J62" s="304"/>
      <c r="K62" s="304"/>
      <c r="L62" s="304"/>
      <c r="M62" s="304"/>
      <c r="N62" s="305"/>
      <c r="O62" s="80"/>
    </row>
    <row r="63" spans="2:15" x14ac:dyDescent="0.25">
      <c r="B63" s="460"/>
      <c r="C63" s="17" t="s">
        <v>35</v>
      </c>
      <c r="D63" s="18">
        <v>45253</v>
      </c>
      <c r="E63" s="303"/>
      <c r="F63" s="304"/>
      <c r="G63" s="304"/>
      <c r="H63" s="304"/>
      <c r="I63" s="304"/>
      <c r="J63" s="304"/>
      <c r="K63" s="304"/>
      <c r="L63" s="304"/>
      <c r="M63" s="304"/>
      <c r="N63" s="305"/>
      <c r="O63" s="80"/>
    </row>
    <row r="64" spans="2:15" x14ac:dyDescent="0.25">
      <c r="B64" s="460"/>
      <c r="C64" s="17" t="s">
        <v>37</v>
      </c>
      <c r="D64" s="18">
        <v>45254</v>
      </c>
      <c r="E64" s="303"/>
      <c r="F64" s="304"/>
      <c r="G64" s="304"/>
      <c r="H64" s="304"/>
      <c r="I64" s="304"/>
      <c r="J64" s="304"/>
      <c r="K64" s="304"/>
      <c r="L64" s="304"/>
      <c r="M64" s="304"/>
      <c r="N64" s="305"/>
      <c r="O64" s="80"/>
    </row>
    <row r="65" spans="2:15" x14ac:dyDescent="0.25">
      <c r="B65" s="460"/>
      <c r="C65" s="20" t="s">
        <v>39</v>
      </c>
      <c r="D65" s="21">
        <v>45255</v>
      </c>
      <c r="E65" s="74"/>
      <c r="F65" s="75"/>
      <c r="G65" s="75"/>
      <c r="H65" s="75"/>
      <c r="I65" s="75"/>
      <c r="J65" s="75"/>
      <c r="K65" s="75"/>
      <c r="L65" s="75"/>
      <c r="M65" s="75"/>
      <c r="N65" s="76"/>
      <c r="O65" s="80"/>
    </row>
    <row r="66" spans="2:15" x14ac:dyDescent="0.25">
      <c r="B66" s="460"/>
      <c r="C66" s="20" t="s">
        <v>40</v>
      </c>
      <c r="D66" s="21">
        <v>45256</v>
      </c>
      <c r="E66" s="74"/>
      <c r="F66" s="75"/>
      <c r="G66" s="75"/>
      <c r="H66" s="75"/>
      <c r="I66" s="75"/>
      <c r="J66" s="75"/>
      <c r="K66" s="75"/>
      <c r="L66" s="75"/>
      <c r="M66" s="75"/>
      <c r="N66" s="76"/>
      <c r="O66" s="80"/>
    </row>
    <row r="67" spans="2:15" x14ac:dyDescent="0.25">
      <c r="B67" s="460"/>
      <c r="C67" s="22" t="s">
        <v>29</v>
      </c>
      <c r="D67" s="18">
        <v>45257</v>
      </c>
      <c r="E67" s="471" t="s">
        <v>245</v>
      </c>
      <c r="F67" s="472" t="s">
        <v>245</v>
      </c>
      <c r="G67" s="472" t="s">
        <v>245</v>
      </c>
      <c r="H67" s="477" t="s">
        <v>249</v>
      </c>
      <c r="I67" s="477" t="s">
        <v>249</v>
      </c>
      <c r="J67" s="479"/>
      <c r="K67" s="478" t="s">
        <v>247</v>
      </c>
      <c r="L67" s="478" t="s">
        <v>247</v>
      </c>
      <c r="M67" s="478" t="s">
        <v>247</v>
      </c>
      <c r="N67" s="545"/>
      <c r="O67" s="80"/>
    </row>
    <row r="68" spans="2:15" x14ac:dyDescent="0.25">
      <c r="B68" s="460"/>
      <c r="C68" s="22" t="s">
        <v>31</v>
      </c>
      <c r="D68" s="18">
        <v>45258</v>
      </c>
      <c r="E68" s="471" t="s">
        <v>245</v>
      </c>
      <c r="F68" s="472" t="s">
        <v>245</v>
      </c>
      <c r="G68" s="477" t="s">
        <v>249</v>
      </c>
      <c r="H68" s="477" t="s">
        <v>249</v>
      </c>
      <c r="I68" s="477" t="s">
        <v>249</v>
      </c>
      <c r="J68" s="479"/>
      <c r="K68" s="478" t="s">
        <v>247</v>
      </c>
      <c r="L68" s="478" t="s">
        <v>247</v>
      </c>
      <c r="M68" s="478" t="s">
        <v>247</v>
      </c>
      <c r="N68" s="545"/>
      <c r="O68" s="80"/>
    </row>
    <row r="69" spans="2:15" x14ac:dyDescent="0.25">
      <c r="B69" s="460"/>
      <c r="C69" s="22" t="s">
        <v>33</v>
      </c>
      <c r="D69" s="18">
        <v>45259</v>
      </c>
      <c r="E69" s="471" t="s">
        <v>245</v>
      </c>
      <c r="F69" s="472" t="s">
        <v>245</v>
      </c>
      <c r="G69" s="477" t="s">
        <v>249</v>
      </c>
      <c r="H69" s="477" t="s">
        <v>249</v>
      </c>
      <c r="I69" s="477" t="s">
        <v>249</v>
      </c>
      <c r="J69" s="479"/>
      <c r="K69" s="478" t="s">
        <v>247</v>
      </c>
      <c r="L69" s="478" t="s">
        <v>247</v>
      </c>
      <c r="M69" s="478" t="s">
        <v>247</v>
      </c>
      <c r="N69" s="545"/>
      <c r="O69" s="80"/>
    </row>
    <row r="70" spans="2:15" x14ac:dyDescent="0.25">
      <c r="B70" s="460"/>
      <c r="C70" s="17" t="s">
        <v>35</v>
      </c>
      <c r="D70" s="18">
        <v>45260</v>
      </c>
      <c r="E70" s="506" t="s">
        <v>251</v>
      </c>
      <c r="F70" s="499" t="s">
        <v>251</v>
      </c>
      <c r="G70" s="477" t="s">
        <v>249</v>
      </c>
      <c r="H70" s="477" t="s">
        <v>249</v>
      </c>
      <c r="I70" s="477" t="s">
        <v>249</v>
      </c>
      <c r="J70" s="33"/>
      <c r="K70" s="478" t="s">
        <v>247</v>
      </c>
      <c r="L70" s="478" t="s">
        <v>247</v>
      </c>
      <c r="M70" s="478" t="s">
        <v>247</v>
      </c>
      <c r="N70" s="545"/>
      <c r="O70" s="80"/>
    </row>
    <row r="71" spans="2:15" x14ac:dyDescent="0.25">
      <c r="B71" s="460"/>
      <c r="C71" s="17" t="s">
        <v>37</v>
      </c>
      <c r="D71" s="18">
        <v>45261</v>
      </c>
      <c r="E71" s="506" t="s">
        <v>251</v>
      </c>
      <c r="F71" s="499" t="s">
        <v>251</v>
      </c>
      <c r="G71" s="477" t="s">
        <v>249</v>
      </c>
      <c r="H71" s="477" t="s">
        <v>249</v>
      </c>
      <c r="I71" s="477" t="s">
        <v>249</v>
      </c>
      <c r="J71" s="479"/>
      <c r="K71" s="501" t="s">
        <v>252</v>
      </c>
      <c r="L71" s="501" t="s">
        <v>252</v>
      </c>
      <c r="M71" s="479"/>
      <c r="N71" s="545"/>
      <c r="O71" s="80"/>
    </row>
    <row r="72" spans="2:15" x14ac:dyDescent="0.25">
      <c r="B72" s="460"/>
      <c r="C72" s="20" t="s">
        <v>39</v>
      </c>
      <c r="D72" s="21">
        <v>45262</v>
      </c>
      <c r="E72" s="102"/>
      <c r="F72" s="103"/>
      <c r="G72" s="103"/>
      <c r="H72" s="103"/>
      <c r="I72" s="103"/>
      <c r="J72" s="103"/>
      <c r="K72" s="103"/>
      <c r="L72" s="103"/>
      <c r="M72" s="103"/>
      <c r="N72" s="104"/>
      <c r="O72" s="80"/>
    </row>
    <row r="73" spans="2:15" x14ac:dyDescent="0.25">
      <c r="B73" s="460"/>
      <c r="C73" s="20" t="s">
        <v>40</v>
      </c>
      <c r="D73" s="21">
        <v>45263</v>
      </c>
      <c r="E73" s="63"/>
      <c r="F73" s="64"/>
      <c r="G73" s="64"/>
      <c r="H73" s="64"/>
      <c r="I73" s="64"/>
      <c r="J73" s="64"/>
      <c r="K73" s="64"/>
      <c r="L73" s="64"/>
      <c r="M73" s="64"/>
      <c r="N73" s="65"/>
      <c r="O73" s="80"/>
    </row>
    <row r="74" spans="2:15" x14ac:dyDescent="0.25">
      <c r="B74" s="460"/>
      <c r="C74" s="22" t="s">
        <v>29</v>
      </c>
      <c r="D74" s="18">
        <v>45264</v>
      </c>
      <c r="E74" s="546" t="s">
        <v>69</v>
      </c>
      <c r="F74" s="547"/>
      <c r="G74" s="547"/>
      <c r="H74" s="547"/>
      <c r="I74" s="547"/>
      <c r="J74" s="547"/>
      <c r="K74" s="547"/>
      <c r="L74" s="547"/>
      <c r="M74" s="547"/>
      <c r="N74" s="548"/>
      <c r="O74" s="80"/>
    </row>
    <row r="75" spans="2:15" x14ac:dyDescent="0.25">
      <c r="B75" s="460"/>
      <c r="C75" s="22" t="s">
        <v>31</v>
      </c>
      <c r="D75" s="18">
        <v>45265</v>
      </c>
      <c r="E75" s="342"/>
      <c r="F75" s="343"/>
      <c r="G75" s="343"/>
      <c r="H75" s="343"/>
      <c r="I75" s="343"/>
      <c r="J75" s="343"/>
      <c r="K75" s="343"/>
      <c r="L75" s="343"/>
      <c r="M75" s="343"/>
      <c r="N75" s="344"/>
      <c r="O75" s="80"/>
    </row>
    <row r="76" spans="2:15" x14ac:dyDescent="0.25">
      <c r="B76" s="460"/>
      <c r="C76" s="22" t="s">
        <v>33</v>
      </c>
      <c r="D76" s="18">
        <v>45266</v>
      </c>
      <c r="E76" s="342"/>
      <c r="F76" s="343"/>
      <c r="G76" s="343"/>
      <c r="H76" s="343"/>
      <c r="I76" s="343"/>
      <c r="J76" s="343"/>
      <c r="K76" s="343"/>
      <c r="L76" s="343"/>
      <c r="M76" s="343"/>
      <c r="N76" s="344"/>
      <c r="O76" s="80"/>
    </row>
    <row r="77" spans="2:15" x14ac:dyDescent="0.25">
      <c r="B77" s="460"/>
      <c r="C77" s="22" t="s">
        <v>35</v>
      </c>
      <c r="D77" s="18">
        <v>45267</v>
      </c>
      <c r="E77" s="345"/>
      <c r="F77" s="346"/>
      <c r="G77" s="346"/>
      <c r="H77" s="346"/>
      <c r="I77" s="346"/>
      <c r="J77" s="346"/>
      <c r="K77" s="346"/>
      <c r="L77" s="346"/>
      <c r="M77" s="346"/>
      <c r="N77" s="347"/>
      <c r="O77" s="80"/>
    </row>
    <row r="78" spans="2:15" x14ac:dyDescent="0.25">
      <c r="B78" s="460"/>
      <c r="C78" s="20" t="s">
        <v>37</v>
      </c>
      <c r="D78" s="21">
        <v>45268</v>
      </c>
      <c r="E78" s="102"/>
      <c r="F78" s="103"/>
      <c r="G78" s="103"/>
      <c r="H78" s="103"/>
      <c r="I78" s="103"/>
      <c r="J78" s="103"/>
      <c r="K78" s="103"/>
      <c r="L78" s="103"/>
      <c r="M78" s="103"/>
      <c r="N78" s="104"/>
      <c r="O78" s="80"/>
    </row>
    <row r="79" spans="2:15" x14ac:dyDescent="0.25">
      <c r="B79" s="460"/>
      <c r="C79" s="20" t="s">
        <v>39</v>
      </c>
      <c r="D79" s="21">
        <v>45269</v>
      </c>
      <c r="E79" s="102"/>
      <c r="F79" s="103"/>
      <c r="G79" s="103"/>
      <c r="H79" s="103"/>
      <c r="I79" s="103"/>
      <c r="J79" s="103"/>
      <c r="K79" s="103"/>
      <c r="L79" s="103"/>
      <c r="M79" s="103"/>
      <c r="N79" s="104"/>
      <c r="O79" s="80"/>
    </row>
    <row r="80" spans="2:15" x14ac:dyDescent="0.25">
      <c r="B80" s="460"/>
      <c r="C80" s="20" t="s">
        <v>40</v>
      </c>
      <c r="D80" s="21">
        <v>45270</v>
      </c>
      <c r="E80" s="102"/>
      <c r="F80" s="103"/>
      <c r="G80" s="103"/>
      <c r="H80" s="103"/>
      <c r="I80" s="103"/>
      <c r="J80" s="103"/>
      <c r="K80" s="103"/>
      <c r="L80" s="103"/>
      <c r="M80" s="103"/>
      <c r="N80" s="104"/>
      <c r="O80" s="80"/>
    </row>
    <row r="81" spans="2:15" x14ac:dyDescent="0.25">
      <c r="B81" s="460"/>
      <c r="C81" s="17" t="s">
        <v>29</v>
      </c>
      <c r="D81" s="18">
        <v>45271</v>
      </c>
      <c r="E81" s="506" t="s">
        <v>251</v>
      </c>
      <c r="F81" s="499" t="s">
        <v>251</v>
      </c>
      <c r="G81" s="477" t="s">
        <v>249</v>
      </c>
      <c r="H81" s="477" t="s">
        <v>249</v>
      </c>
      <c r="I81" s="477" t="s">
        <v>249</v>
      </c>
      <c r="J81" s="498"/>
      <c r="K81" s="501" t="s">
        <v>252</v>
      </c>
      <c r="L81" s="501" t="s">
        <v>252</v>
      </c>
      <c r="M81" s="501" t="s">
        <v>252</v>
      </c>
      <c r="N81" s="500"/>
      <c r="O81" s="80"/>
    </row>
    <row r="82" spans="2:15" x14ac:dyDescent="0.25">
      <c r="B82" s="460"/>
      <c r="C82" s="17" t="s">
        <v>31</v>
      </c>
      <c r="D82" s="18">
        <v>45272</v>
      </c>
      <c r="E82" s="506" t="s">
        <v>251</v>
      </c>
      <c r="F82" s="499" t="s">
        <v>251</v>
      </c>
      <c r="G82" s="477" t="s">
        <v>249</v>
      </c>
      <c r="H82" s="477" t="s">
        <v>249</v>
      </c>
      <c r="I82" s="477" t="s">
        <v>249</v>
      </c>
      <c r="J82" s="498"/>
      <c r="K82" s="33"/>
      <c r="L82" s="33"/>
      <c r="M82" s="33"/>
      <c r="N82" s="500"/>
      <c r="O82" s="80"/>
    </row>
    <row r="83" spans="2:15" x14ac:dyDescent="0.25">
      <c r="B83" s="460"/>
      <c r="C83" s="22" t="s">
        <v>33</v>
      </c>
      <c r="D83" s="18">
        <v>45273</v>
      </c>
      <c r="E83" s="533" t="s">
        <v>249</v>
      </c>
      <c r="F83" s="477" t="s">
        <v>249</v>
      </c>
      <c r="G83" s="477" t="s">
        <v>249</v>
      </c>
      <c r="H83" s="480" t="s">
        <v>237</v>
      </c>
      <c r="I83" s="480" t="s">
        <v>237</v>
      </c>
      <c r="J83" s="498"/>
      <c r="K83" s="33"/>
      <c r="L83" s="33"/>
      <c r="M83" s="33"/>
      <c r="N83" s="500"/>
      <c r="O83" s="80"/>
    </row>
    <row r="84" spans="2:15" x14ac:dyDescent="0.25">
      <c r="B84" s="460"/>
      <c r="C84" s="17" t="s">
        <v>35</v>
      </c>
      <c r="D84" s="18">
        <v>45274</v>
      </c>
      <c r="E84" s="533" t="s">
        <v>249</v>
      </c>
      <c r="F84" s="477" t="s">
        <v>249</v>
      </c>
      <c r="G84" s="477" t="s">
        <v>249</v>
      </c>
      <c r="H84" s="480" t="s">
        <v>237</v>
      </c>
      <c r="I84" s="480" t="s">
        <v>237</v>
      </c>
      <c r="J84" s="498"/>
      <c r="K84" s="33"/>
      <c r="L84" s="33"/>
      <c r="M84" s="33"/>
      <c r="N84" s="500"/>
      <c r="O84" s="80"/>
    </row>
    <row r="85" spans="2:15" x14ac:dyDescent="0.25">
      <c r="B85" s="460"/>
      <c r="C85" s="17" t="s">
        <v>37</v>
      </c>
      <c r="D85" s="18">
        <v>45275</v>
      </c>
      <c r="E85" s="533" t="s">
        <v>249</v>
      </c>
      <c r="F85" s="477" t="s">
        <v>249</v>
      </c>
      <c r="G85" s="477" t="s">
        <v>249</v>
      </c>
      <c r="H85" s="480" t="s">
        <v>237</v>
      </c>
      <c r="I85" s="480" t="s">
        <v>237</v>
      </c>
      <c r="J85" s="498"/>
      <c r="K85" s="501" t="s">
        <v>252</v>
      </c>
      <c r="L85" s="501" t="s">
        <v>252</v>
      </c>
      <c r="M85" s="33"/>
      <c r="N85" s="502"/>
      <c r="O85" s="80"/>
    </row>
    <row r="86" spans="2:15" x14ac:dyDescent="0.25">
      <c r="B86" s="460"/>
      <c r="C86" s="20" t="s">
        <v>39</v>
      </c>
      <c r="D86" s="21">
        <v>45276</v>
      </c>
      <c r="E86" s="102"/>
      <c r="F86" s="103"/>
      <c r="G86" s="103"/>
      <c r="H86" s="103"/>
      <c r="I86" s="103"/>
      <c r="J86" s="103"/>
      <c r="K86" s="103"/>
      <c r="L86" s="103"/>
      <c r="M86" s="103"/>
      <c r="N86" s="104"/>
      <c r="O86" s="80"/>
    </row>
    <row r="87" spans="2:15" x14ac:dyDescent="0.25">
      <c r="B87" s="460"/>
      <c r="C87" s="20" t="s">
        <v>40</v>
      </c>
      <c r="D87" s="21">
        <v>45277</v>
      </c>
      <c r="E87" s="102"/>
      <c r="F87" s="103"/>
      <c r="G87" s="103"/>
      <c r="H87" s="103"/>
      <c r="I87" s="103"/>
      <c r="J87" s="103"/>
      <c r="K87" s="103"/>
      <c r="L87" s="103"/>
      <c r="M87" s="103"/>
      <c r="N87" s="104"/>
      <c r="O87" s="80"/>
    </row>
    <row r="88" spans="2:15" x14ac:dyDescent="0.25">
      <c r="B88" s="460"/>
      <c r="C88" s="20" t="s">
        <v>29</v>
      </c>
      <c r="D88" s="21">
        <v>45278</v>
      </c>
      <c r="E88" s="503" t="s">
        <v>268</v>
      </c>
      <c r="F88" s="504"/>
      <c r="G88" s="504"/>
      <c r="H88" s="504"/>
      <c r="I88" s="504"/>
      <c r="J88" s="504"/>
      <c r="K88" s="504"/>
      <c r="L88" s="504"/>
      <c r="M88" s="504"/>
      <c r="N88" s="505"/>
      <c r="O88" s="80"/>
    </row>
    <row r="89" spans="2:15" x14ac:dyDescent="0.25">
      <c r="B89" s="460"/>
      <c r="C89" s="20" t="s">
        <v>31</v>
      </c>
      <c r="D89" s="21">
        <v>45300</v>
      </c>
      <c r="E89" s="503"/>
      <c r="F89" s="504"/>
      <c r="G89" s="504"/>
      <c r="H89" s="504"/>
      <c r="I89" s="504"/>
      <c r="J89" s="504"/>
      <c r="K89" s="557"/>
      <c r="L89" s="557"/>
      <c r="M89" s="557"/>
      <c r="N89" s="505"/>
      <c r="O89" s="80"/>
    </row>
    <row r="90" spans="2:15" x14ac:dyDescent="0.25">
      <c r="B90" s="460"/>
      <c r="C90" s="17" t="s">
        <v>33</v>
      </c>
      <c r="D90" s="18">
        <v>45301</v>
      </c>
      <c r="E90" s="506" t="s">
        <v>251</v>
      </c>
      <c r="F90" s="499" t="s">
        <v>251</v>
      </c>
      <c r="G90" s="480" t="s">
        <v>237</v>
      </c>
      <c r="H90" s="480" t="s">
        <v>237</v>
      </c>
      <c r="I90" s="480" t="s">
        <v>237</v>
      </c>
      <c r="J90" s="558"/>
      <c r="K90" s="33"/>
      <c r="L90" s="33"/>
      <c r="M90" s="33"/>
      <c r="N90" s="559"/>
      <c r="O90" s="80"/>
    </row>
    <row r="91" spans="2:15" x14ac:dyDescent="0.25">
      <c r="B91" s="460"/>
      <c r="C91" s="17" t="s">
        <v>35</v>
      </c>
      <c r="D91" s="18">
        <v>45302</v>
      </c>
      <c r="E91" s="506" t="s">
        <v>251</v>
      </c>
      <c r="F91" s="499" t="s">
        <v>251</v>
      </c>
      <c r="G91" s="480" t="s">
        <v>237</v>
      </c>
      <c r="H91" s="480" t="s">
        <v>237</v>
      </c>
      <c r="I91" s="480" t="s">
        <v>237</v>
      </c>
      <c r="J91" s="558"/>
      <c r="K91" s="33"/>
      <c r="L91" s="33"/>
      <c r="M91" s="33"/>
      <c r="N91" s="560"/>
      <c r="O91" s="80"/>
    </row>
    <row r="92" spans="2:15" x14ac:dyDescent="0.25">
      <c r="B92" s="460"/>
      <c r="C92" s="17" t="s">
        <v>37</v>
      </c>
      <c r="D92" s="18">
        <v>45303</v>
      </c>
      <c r="E92" s="506" t="s">
        <v>251</v>
      </c>
      <c r="F92" s="499" t="s">
        <v>251</v>
      </c>
      <c r="G92" s="480" t="s">
        <v>237</v>
      </c>
      <c r="H92" s="480" t="s">
        <v>237</v>
      </c>
      <c r="J92" s="558"/>
      <c r="K92" s="33"/>
      <c r="L92" s="33"/>
      <c r="M92" s="33"/>
      <c r="N92" s="560"/>
      <c r="O92" s="80"/>
    </row>
    <row r="93" spans="2:15" x14ac:dyDescent="0.25">
      <c r="B93" s="460"/>
      <c r="C93" s="20" t="s">
        <v>39</v>
      </c>
      <c r="D93" s="21">
        <v>45304</v>
      </c>
      <c r="E93" s="102"/>
      <c r="F93" s="103"/>
      <c r="G93" s="103"/>
      <c r="H93" s="103"/>
      <c r="I93" s="103"/>
      <c r="J93" s="103"/>
      <c r="K93" s="561"/>
      <c r="L93" s="561"/>
      <c r="M93" s="561"/>
      <c r="N93" s="104"/>
      <c r="O93" s="80"/>
    </row>
    <row r="94" spans="2:15" x14ac:dyDescent="0.25">
      <c r="B94" s="460"/>
      <c r="C94" s="20" t="s">
        <v>40</v>
      </c>
      <c r="D94" s="21">
        <v>45305</v>
      </c>
      <c r="E94" s="102"/>
      <c r="F94" s="103"/>
      <c r="G94" s="103"/>
      <c r="H94" s="103"/>
      <c r="I94" s="103"/>
      <c r="J94" s="103"/>
      <c r="K94" s="103"/>
      <c r="L94" s="103"/>
      <c r="M94" s="103"/>
      <c r="N94" s="104"/>
      <c r="O94" s="80"/>
    </row>
    <row r="95" spans="2:15" x14ac:dyDescent="0.25">
      <c r="B95" s="460"/>
      <c r="C95" s="17" t="s">
        <v>29</v>
      </c>
      <c r="D95" s="18">
        <v>45306</v>
      </c>
      <c r="E95" s="303" t="s">
        <v>69</v>
      </c>
      <c r="F95" s="304"/>
      <c r="G95" s="304"/>
      <c r="H95" s="304"/>
      <c r="I95" s="304"/>
      <c r="J95" s="304"/>
      <c r="K95" s="304"/>
      <c r="L95" s="304"/>
      <c r="M95" s="304"/>
      <c r="N95" s="305"/>
      <c r="O95" s="80"/>
    </row>
    <row r="96" spans="2:15" x14ac:dyDescent="0.25">
      <c r="B96" s="460"/>
      <c r="C96" s="17" t="s">
        <v>31</v>
      </c>
      <c r="D96" s="18">
        <v>45307</v>
      </c>
      <c r="E96" s="303"/>
      <c r="F96" s="304"/>
      <c r="G96" s="304"/>
      <c r="H96" s="304"/>
      <c r="I96" s="304"/>
      <c r="J96" s="304"/>
      <c r="K96" s="304"/>
      <c r="L96" s="304"/>
      <c r="M96" s="304"/>
      <c r="N96" s="305"/>
      <c r="O96" s="80"/>
    </row>
    <row r="97" spans="2:15" x14ac:dyDescent="0.25">
      <c r="B97" s="460"/>
      <c r="C97" s="17" t="s">
        <v>33</v>
      </c>
      <c r="D97" s="18">
        <v>45308</v>
      </c>
      <c r="E97" s="303"/>
      <c r="F97" s="304"/>
      <c r="G97" s="304"/>
      <c r="H97" s="304"/>
      <c r="I97" s="304"/>
      <c r="J97" s="304"/>
      <c r="K97" s="304"/>
      <c r="L97" s="304"/>
      <c r="M97" s="304"/>
      <c r="N97" s="305"/>
      <c r="O97" s="80"/>
    </row>
    <row r="98" spans="2:15" x14ac:dyDescent="0.25">
      <c r="B98" s="460"/>
      <c r="C98" s="17" t="s">
        <v>35</v>
      </c>
      <c r="D98" s="18">
        <v>45309</v>
      </c>
      <c r="E98" s="303"/>
      <c r="F98" s="304"/>
      <c r="G98" s="304"/>
      <c r="H98" s="304"/>
      <c r="I98" s="304"/>
      <c r="J98" s="304"/>
      <c r="K98" s="304"/>
      <c r="L98" s="304"/>
      <c r="M98" s="304"/>
      <c r="N98" s="305"/>
      <c r="O98" s="80"/>
    </row>
    <row r="99" spans="2:15" ht="15.75" thickBot="1" x14ac:dyDescent="0.3">
      <c r="B99" s="460"/>
      <c r="C99" s="217" t="s">
        <v>37</v>
      </c>
      <c r="D99" s="218">
        <v>45310</v>
      </c>
      <c r="E99" s="311"/>
      <c r="F99" s="312"/>
      <c r="G99" s="312"/>
      <c r="H99" s="312"/>
      <c r="I99" s="312"/>
      <c r="J99" s="312"/>
      <c r="K99" s="312"/>
      <c r="L99" s="312"/>
      <c r="M99" s="312"/>
      <c r="N99" s="313"/>
      <c r="O99" s="80"/>
    </row>
    <row r="100" spans="2:15" x14ac:dyDescent="0.25">
      <c r="B100" s="460"/>
      <c r="C100" s="77" t="s">
        <v>47</v>
      </c>
      <c r="D100" s="78"/>
      <c r="E100" s="79"/>
      <c r="F100" s="79"/>
      <c r="G100" s="79"/>
      <c r="H100" s="79"/>
      <c r="I100" s="79"/>
      <c r="J100" s="79"/>
      <c r="K100" s="79"/>
      <c r="L100" s="79"/>
      <c r="M100" s="79"/>
      <c r="N100" s="80"/>
      <c r="O100" s="523"/>
    </row>
    <row r="101" spans="2:15" ht="15.75" thickBot="1" x14ac:dyDescent="0.3">
      <c r="B101" s="514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3"/>
      <c r="O101" s="535"/>
    </row>
  </sheetData>
  <mergeCells count="48">
    <mergeCell ref="E93:N93"/>
    <mergeCell ref="E94:N94"/>
    <mergeCell ref="E95:N99"/>
    <mergeCell ref="C100:N101"/>
    <mergeCell ref="E78:N78"/>
    <mergeCell ref="E79:N79"/>
    <mergeCell ref="E80:N80"/>
    <mergeCell ref="E86:N86"/>
    <mergeCell ref="E87:N87"/>
    <mergeCell ref="E88:N89"/>
    <mergeCell ref="E59:N59"/>
    <mergeCell ref="E60:N64"/>
    <mergeCell ref="E65:N65"/>
    <mergeCell ref="E66:N66"/>
    <mergeCell ref="E72:N72"/>
    <mergeCell ref="E74:N77"/>
    <mergeCell ref="E44:N44"/>
    <mergeCell ref="E45:N45"/>
    <mergeCell ref="E46:N50"/>
    <mergeCell ref="E51:N51"/>
    <mergeCell ref="E52:N52"/>
    <mergeCell ref="E58:N58"/>
    <mergeCell ref="E30:N30"/>
    <mergeCell ref="E31:N31"/>
    <mergeCell ref="E32:N36"/>
    <mergeCell ref="E37:N37"/>
    <mergeCell ref="E38:N38"/>
    <mergeCell ref="E41:N41"/>
    <mergeCell ref="C8:D8"/>
    <mergeCell ref="B9:O9"/>
    <mergeCell ref="B10:B101"/>
    <mergeCell ref="C10:D10"/>
    <mergeCell ref="O10:O101"/>
    <mergeCell ref="E16:N16"/>
    <mergeCell ref="E17:N17"/>
    <mergeCell ref="E18:N22"/>
    <mergeCell ref="E23:N23"/>
    <mergeCell ref="E24:N24"/>
    <mergeCell ref="B2:O2"/>
    <mergeCell ref="B3:O3"/>
    <mergeCell ref="B4:O4"/>
    <mergeCell ref="B5:O5"/>
    <mergeCell ref="C6:D6"/>
    <mergeCell ref="E6:H6"/>
    <mergeCell ref="I6:J6"/>
    <mergeCell ref="K6:M6"/>
    <mergeCell ref="N6:N7"/>
    <mergeCell ref="O6:O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DE09A-CCC1-4398-98C0-8D39F7F27A37}">
  <sheetPr>
    <tabColor rgb="FF00B0F0"/>
  </sheetPr>
  <dimension ref="A1:S101"/>
  <sheetViews>
    <sheetView workbookViewId="0">
      <selection sqref="A1:S1048576"/>
    </sheetView>
  </sheetViews>
  <sheetFormatPr defaultRowHeight="15" x14ac:dyDescent="0.25"/>
  <cols>
    <col min="1" max="1" width="9.140625" style="2"/>
    <col min="2" max="13" width="18.85546875" style="1" customWidth="1"/>
    <col min="14" max="14" width="18.85546875" style="2" customWidth="1"/>
    <col min="15" max="15" width="8.85546875" style="2"/>
    <col min="16" max="16" width="18" style="2" customWidth="1"/>
    <col min="17" max="19" width="9.140625" style="2"/>
  </cols>
  <sheetData>
    <row r="1" spans="2:18" ht="15.75" thickBot="1" x14ac:dyDescent="0.3"/>
    <row r="2" spans="2:18" ht="23.25" x14ac:dyDescent="0.25">
      <c r="B2" s="105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2:18" ht="20.25" x14ac:dyDescent="0.25"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</row>
    <row r="4" spans="2:18" ht="19.5" thickBot="1" x14ac:dyDescent="0.3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</row>
    <row r="5" spans="2:18" ht="42.75" customHeight="1" thickBot="1" x14ac:dyDescent="0.3">
      <c r="B5" s="167" t="s">
        <v>275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9"/>
    </row>
    <row r="6" spans="2:18" ht="30" customHeight="1" x14ac:dyDescent="0.25">
      <c r="B6" s="117" t="s">
        <v>113</v>
      </c>
      <c r="C6" s="118"/>
      <c r="D6" s="562" t="s">
        <v>276</v>
      </c>
      <c r="E6" s="562"/>
      <c r="F6" s="562"/>
      <c r="G6" s="435" t="s">
        <v>277</v>
      </c>
      <c r="H6" s="435"/>
      <c r="I6" s="436" t="s">
        <v>278</v>
      </c>
      <c r="J6" s="436"/>
      <c r="K6" s="385" t="s">
        <v>279</v>
      </c>
      <c r="L6" s="385"/>
      <c r="M6" s="275" t="s">
        <v>280</v>
      </c>
      <c r="N6" s="563"/>
    </row>
    <row r="7" spans="2:18" ht="48" x14ac:dyDescent="0.25">
      <c r="B7" s="119" t="s">
        <v>4</v>
      </c>
      <c r="C7" s="120"/>
      <c r="D7" s="515" t="s">
        <v>281</v>
      </c>
      <c r="E7" s="441" t="s">
        <v>282</v>
      </c>
      <c r="F7" s="564" t="s">
        <v>283</v>
      </c>
      <c r="G7" s="565" t="s">
        <v>284</v>
      </c>
      <c r="H7" s="566" t="s">
        <v>285</v>
      </c>
      <c r="I7" s="445" t="s">
        <v>286</v>
      </c>
      <c r="J7" s="567" t="s">
        <v>287</v>
      </c>
      <c r="K7" s="447" t="s">
        <v>288</v>
      </c>
      <c r="L7" s="568" t="s">
        <v>289</v>
      </c>
      <c r="M7" s="569" t="s">
        <v>290</v>
      </c>
      <c r="N7" s="570" t="s">
        <v>291</v>
      </c>
    </row>
    <row r="8" spans="2:18" ht="24.75" thickBot="1" x14ac:dyDescent="0.3">
      <c r="B8" s="134" t="s">
        <v>12</v>
      </c>
      <c r="C8" s="135"/>
      <c r="D8" s="6" t="s">
        <v>292</v>
      </c>
      <c r="E8" s="6" t="s">
        <v>293</v>
      </c>
      <c r="F8" s="6" t="s">
        <v>294</v>
      </c>
      <c r="G8" s="6" t="s">
        <v>295</v>
      </c>
      <c r="H8" s="6" t="s">
        <v>296</v>
      </c>
      <c r="I8" s="6" t="s">
        <v>297</v>
      </c>
      <c r="J8" s="6" t="s">
        <v>298</v>
      </c>
      <c r="K8" s="6" t="s">
        <v>299</v>
      </c>
      <c r="L8" s="48" t="s">
        <v>300</v>
      </c>
      <c r="M8" s="48" t="s">
        <v>301</v>
      </c>
      <c r="N8" s="571" t="s">
        <v>302</v>
      </c>
    </row>
    <row r="9" spans="2:18" ht="18.75" thickBot="1" x14ac:dyDescent="0.3">
      <c r="B9" s="572" t="s">
        <v>303</v>
      </c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4"/>
    </row>
    <row r="10" spans="2:18" ht="15.75" thickBot="1" x14ac:dyDescent="0.3">
      <c r="B10" s="575"/>
      <c r="C10" s="457" t="s">
        <v>19</v>
      </c>
      <c r="D10" s="321"/>
      <c r="E10" s="9" t="s">
        <v>20</v>
      </c>
      <c r="F10" s="9" t="s">
        <v>21</v>
      </c>
      <c r="G10" s="9" t="s">
        <v>22</v>
      </c>
      <c r="H10" s="9" t="s">
        <v>23</v>
      </c>
      <c r="I10" s="9" t="s">
        <v>24</v>
      </c>
      <c r="J10" s="9" t="s">
        <v>25</v>
      </c>
      <c r="K10" s="9" t="s">
        <v>26</v>
      </c>
      <c r="L10" s="10" t="s">
        <v>27</v>
      </c>
      <c r="M10" s="576" t="s">
        <v>28</v>
      </c>
      <c r="N10" s="577"/>
      <c r="O10" s="15"/>
      <c r="P10" s="15"/>
      <c r="Q10" s="15"/>
      <c r="R10" s="15"/>
    </row>
    <row r="11" spans="2:18" x14ac:dyDescent="0.25">
      <c r="B11" s="578"/>
      <c r="C11" s="579" t="s">
        <v>29</v>
      </c>
      <c r="D11" s="13">
        <v>45201</v>
      </c>
      <c r="E11" s="370" t="s">
        <v>304</v>
      </c>
      <c r="F11" s="371" t="s">
        <v>304</v>
      </c>
      <c r="G11" s="371" t="s">
        <v>304</v>
      </c>
      <c r="H11" s="552" t="s">
        <v>305</v>
      </c>
      <c r="I11" s="552" t="s">
        <v>305</v>
      </c>
      <c r="J11" s="14"/>
      <c r="K11" s="372" t="s">
        <v>306</v>
      </c>
      <c r="L11" s="372" t="s">
        <v>306</v>
      </c>
      <c r="M11" s="555"/>
      <c r="N11" s="580"/>
      <c r="O11" s="15"/>
      <c r="P11" s="15" t="s">
        <v>307</v>
      </c>
      <c r="Q11" s="15">
        <f>COUNTIF(B10:N99,"Medicina urg.")</f>
        <v>14</v>
      </c>
      <c r="R11" s="15">
        <v>14</v>
      </c>
    </row>
    <row r="12" spans="2:18" x14ac:dyDescent="0.25">
      <c r="B12" s="578"/>
      <c r="C12" s="581" t="s">
        <v>31</v>
      </c>
      <c r="D12" s="18">
        <v>45202</v>
      </c>
      <c r="E12" s="377" t="s">
        <v>304</v>
      </c>
      <c r="F12" s="378" t="s">
        <v>304</v>
      </c>
      <c r="G12" s="378" t="s">
        <v>304</v>
      </c>
      <c r="H12" s="468" t="s">
        <v>305</v>
      </c>
      <c r="I12" s="468" t="s">
        <v>305</v>
      </c>
      <c r="J12" s="19"/>
      <c r="K12" s="443" t="s">
        <v>308</v>
      </c>
      <c r="L12" s="443" t="s">
        <v>308</v>
      </c>
      <c r="M12" s="582" t="s">
        <v>308</v>
      </c>
      <c r="N12" s="580"/>
      <c r="O12" s="15"/>
      <c r="P12" s="15" t="s">
        <v>305</v>
      </c>
      <c r="Q12" s="15">
        <f>COUNTIF(B10:N99,"Chir. Urgenza")</f>
        <v>14</v>
      </c>
      <c r="R12" s="15">
        <v>14</v>
      </c>
    </row>
    <row r="13" spans="2:18" x14ac:dyDescent="0.25">
      <c r="B13" s="578"/>
      <c r="C13" s="581" t="s">
        <v>33</v>
      </c>
      <c r="D13" s="18">
        <v>45203</v>
      </c>
      <c r="E13" s="377" t="s">
        <v>304</v>
      </c>
      <c r="F13" s="378" t="s">
        <v>304</v>
      </c>
      <c r="G13" s="378" t="s">
        <v>304</v>
      </c>
      <c r="H13" s="468" t="s">
        <v>305</v>
      </c>
      <c r="I13" s="468" t="s">
        <v>305</v>
      </c>
      <c r="J13" s="19"/>
      <c r="K13" s="443" t="s">
        <v>308</v>
      </c>
      <c r="L13" s="443" t="s">
        <v>308</v>
      </c>
      <c r="M13" s="582" t="s">
        <v>308</v>
      </c>
      <c r="N13" s="580"/>
      <c r="O13" s="15"/>
      <c r="P13" s="15" t="s">
        <v>309</v>
      </c>
      <c r="Q13" s="15">
        <f>COUNTIF(B10:N99,"Anestesiologia")</f>
        <v>14</v>
      </c>
      <c r="R13" s="15">
        <v>14</v>
      </c>
    </row>
    <row r="14" spans="2:18" x14ac:dyDescent="0.25">
      <c r="B14" s="578"/>
      <c r="C14" s="581" t="s">
        <v>35</v>
      </c>
      <c r="D14" s="18">
        <v>45204</v>
      </c>
      <c r="E14" s="377" t="s">
        <v>304</v>
      </c>
      <c r="F14" s="378" t="s">
        <v>304</v>
      </c>
      <c r="G14" s="378" t="s">
        <v>304</v>
      </c>
      <c r="H14" s="468" t="s">
        <v>305</v>
      </c>
      <c r="I14" s="468" t="s">
        <v>305</v>
      </c>
      <c r="J14" s="19"/>
      <c r="K14" s="443" t="s">
        <v>308</v>
      </c>
      <c r="L14" s="443" t="s">
        <v>308</v>
      </c>
      <c r="M14" s="582" t="s">
        <v>308</v>
      </c>
      <c r="N14" s="580"/>
      <c r="O14" s="15"/>
      <c r="P14" s="15" t="s">
        <v>310</v>
      </c>
      <c r="Q14" s="15">
        <f>COUNTIF(B10:N99,"Mal. Sangue")</f>
        <v>21</v>
      </c>
      <c r="R14" s="15">
        <v>21</v>
      </c>
    </row>
    <row r="15" spans="2:18" x14ac:dyDescent="0.25">
      <c r="B15" s="578"/>
      <c r="C15" s="581" t="s">
        <v>37</v>
      </c>
      <c r="D15" s="18">
        <v>45205</v>
      </c>
      <c r="E15" s="377" t="s">
        <v>304</v>
      </c>
      <c r="F15" s="378" t="s">
        <v>304</v>
      </c>
      <c r="G15" s="378" t="s">
        <v>304</v>
      </c>
      <c r="H15" s="468" t="s">
        <v>305</v>
      </c>
      <c r="I15" s="468" t="s">
        <v>305</v>
      </c>
      <c r="J15" s="19"/>
      <c r="K15" s="376" t="s">
        <v>306</v>
      </c>
      <c r="L15" s="376" t="s">
        <v>306</v>
      </c>
      <c r="M15" s="583" t="s">
        <v>306</v>
      </c>
      <c r="N15" s="580"/>
      <c r="O15" s="15"/>
      <c r="P15" s="15" t="s">
        <v>308</v>
      </c>
      <c r="Q15" s="15">
        <f>COUNTIF(B10:N99,"Oncologia")</f>
        <v>14</v>
      </c>
      <c r="R15" s="15">
        <v>14</v>
      </c>
    </row>
    <row r="16" spans="2:18" x14ac:dyDescent="0.25">
      <c r="B16" s="578"/>
      <c r="C16" s="584" t="s">
        <v>39</v>
      </c>
      <c r="D16" s="21">
        <v>45206</v>
      </c>
      <c r="E16" s="102"/>
      <c r="F16" s="103"/>
      <c r="G16" s="103"/>
      <c r="H16" s="103"/>
      <c r="I16" s="103"/>
      <c r="J16" s="103"/>
      <c r="K16" s="103"/>
      <c r="L16" s="103"/>
      <c r="M16" s="104"/>
      <c r="N16" s="580"/>
      <c r="O16" s="15"/>
      <c r="P16" s="15" t="s">
        <v>311</v>
      </c>
      <c r="Q16" s="15">
        <f>COUNTIF(B10:N99,"Geriatria")</f>
        <v>21</v>
      </c>
      <c r="R16" s="15">
        <v>21</v>
      </c>
    </row>
    <row r="17" spans="2:18" x14ac:dyDescent="0.25">
      <c r="B17" s="578"/>
      <c r="C17" s="584" t="s">
        <v>40</v>
      </c>
      <c r="D17" s="21">
        <v>45207</v>
      </c>
      <c r="E17" s="102"/>
      <c r="F17" s="103"/>
      <c r="G17" s="103"/>
      <c r="H17" s="103"/>
      <c r="I17" s="103"/>
      <c r="J17" s="103"/>
      <c r="K17" s="103"/>
      <c r="L17" s="103"/>
      <c r="M17" s="104"/>
      <c r="N17" s="580"/>
      <c r="O17" s="15"/>
      <c r="P17" s="15" t="s">
        <v>306</v>
      </c>
      <c r="Q17" s="15">
        <f>COUNTIF(B10:N99,"Reumatologia")</f>
        <v>14</v>
      </c>
      <c r="R17" s="15">
        <v>14</v>
      </c>
    </row>
    <row r="18" spans="2:18" x14ac:dyDescent="0.25">
      <c r="B18" s="578"/>
      <c r="C18" s="581" t="s">
        <v>29</v>
      </c>
      <c r="D18" s="18">
        <v>45208</v>
      </c>
      <c r="E18" s="546" t="s">
        <v>69</v>
      </c>
      <c r="F18" s="547"/>
      <c r="G18" s="547"/>
      <c r="H18" s="547"/>
      <c r="I18" s="547"/>
      <c r="J18" s="547"/>
      <c r="K18" s="547"/>
      <c r="L18" s="547"/>
      <c r="M18" s="548"/>
      <c r="N18" s="580"/>
      <c r="O18" s="15"/>
      <c r="P18" s="15" t="s">
        <v>244</v>
      </c>
      <c r="Q18" s="15">
        <f>COUNTIF(B10:N99,"Medicina Interna")</f>
        <v>35</v>
      </c>
      <c r="R18" s="15">
        <v>35</v>
      </c>
    </row>
    <row r="19" spans="2:18" x14ac:dyDescent="0.25">
      <c r="B19" s="578"/>
      <c r="C19" s="581" t="s">
        <v>31</v>
      </c>
      <c r="D19" s="18">
        <v>45209</v>
      </c>
      <c r="E19" s="342"/>
      <c r="F19" s="343"/>
      <c r="G19" s="343"/>
      <c r="H19" s="343"/>
      <c r="I19" s="343"/>
      <c r="J19" s="343"/>
      <c r="K19" s="343"/>
      <c r="L19" s="343"/>
      <c r="M19" s="344"/>
      <c r="N19" s="580"/>
      <c r="O19" s="15"/>
      <c r="P19" s="15" t="s">
        <v>312</v>
      </c>
      <c r="Q19" s="15">
        <f>COUNTIF(B10:N99,"Medicina Famiglia")</f>
        <v>14</v>
      </c>
      <c r="R19" s="15">
        <v>14</v>
      </c>
    </row>
    <row r="20" spans="2:18" x14ac:dyDescent="0.25">
      <c r="B20" s="578"/>
      <c r="C20" s="581" t="s">
        <v>33</v>
      </c>
      <c r="D20" s="18">
        <v>45210</v>
      </c>
      <c r="E20" s="342"/>
      <c r="F20" s="343"/>
      <c r="G20" s="343"/>
      <c r="H20" s="343"/>
      <c r="I20" s="343"/>
      <c r="J20" s="343"/>
      <c r="K20" s="343"/>
      <c r="L20" s="343"/>
      <c r="M20" s="344"/>
      <c r="N20" s="580"/>
      <c r="O20" s="15"/>
      <c r="P20" s="15" t="s">
        <v>313</v>
      </c>
      <c r="Q20" s="15">
        <f>COUNTIF(B10:N99,"Chirurgia Gen.")</f>
        <v>35</v>
      </c>
      <c r="R20" s="15">
        <v>35</v>
      </c>
    </row>
    <row r="21" spans="2:18" x14ac:dyDescent="0.25">
      <c r="B21" s="578"/>
      <c r="C21" s="581" t="s">
        <v>35</v>
      </c>
      <c r="D21" s="18">
        <v>45211</v>
      </c>
      <c r="E21" s="342"/>
      <c r="F21" s="343"/>
      <c r="G21" s="343"/>
      <c r="H21" s="343"/>
      <c r="I21" s="343"/>
      <c r="J21" s="343"/>
      <c r="K21" s="343"/>
      <c r="L21" s="343"/>
      <c r="M21" s="344"/>
      <c r="N21" s="580"/>
      <c r="O21" s="15"/>
      <c r="P21" s="15" t="s">
        <v>314</v>
      </c>
      <c r="Q21" s="15">
        <f>COUNTIF(B10:N99,"Chir. Oncologica")</f>
        <v>14</v>
      </c>
      <c r="R21" s="15">
        <v>14</v>
      </c>
    </row>
    <row r="22" spans="2:18" x14ac:dyDescent="0.25">
      <c r="B22" s="578"/>
      <c r="C22" s="581" t="s">
        <v>37</v>
      </c>
      <c r="D22" s="18">
        <v>45212</v>
      </c>
      <c r="E22" s="345"/>
      <c r="F22" s="346"/>
      <c r="G22" s="346"/>
      <c r="H22" s="346"/>
      <c r="I22" s="346"/>
      <c r="J22" s="346"/>
      <c r="K22" s="346"/>
      <c r="L22" s="346"/>
      <c r="M22" s="347"/>
      <c r="N22" s="580"/>
      <c r="O22" s="15"/>
      <c r="P22" s="15"/>
      <c r="Q22" s="15"/>
      <c r="R22" s="15"/>
    </row>
    <row r="23" spans="2:18" x14ac:dyDescent="0.25">
      <c r="B23" s="578"/>
      <c r="C23" s="584" t="s">
        <v>39</v>
      </c>
      <c r="D23" s="21">
        <v>45213</v>
      </c>
      <c r="E23" s="102"/>
      <c r="F23" s="103"/>
      <c r="G23" s="103"/>
      <c r="H23" s="103"/>
      <c r="I23" s="103"/>
      <c r="J23" s="103"/>
      <c r="K23" s="103"/>
      <c r="L23" s="103"/>
      <c r="M23" s="104"/>
      <c r="N23" s="580"/>
      <c r="O23" s="15"/>
      <c r="P23" s="15"/>
      <c r="Q23" s="15"/>
      <c r="R23" s="15"/>
    </row>
    <row r="24" spans="2:18" x14ac:dyDescent="0.25">
      <c r="B24" s="578"/>
      <c r="C24" s="584" t="s">
        <v>40</v>
      </c>
      <c r="D24" s="21">
        <v>45214</v>
      </c>
      <c r="E24" s="102"/>
      <c r="F24" s="103"/>
      <c r="G24" s="103"/>
      <c r="H24" s="103"/>
      <c r="I24" s="103"/>
      <c r="J24" s="103"/>
      <c r="K24" s="103"/>
      <c r="L24" s="103"/>
      <c r="M24" s="104"/>
      <c r="N24" s="580"/>
      <c r="O24" s="15"/>
      <c r="P24" s="15"/>
      <c r="Q24" s="15"/>
      <c r="R24" s="15"/>
    </row>
    <row r="25" spans="2:18" x14ac:dyDescent="0.25">
      <c r="B25" s="578"/>
      <c r="C25" s="585" t="s">
        <v>29</v>
      </c>
      <c r="D25" s="18">
        <v>45215</v>
      </c>
      <c r="E25" s="377" t="s">
        <v>304</v>
      </c>
      <c r="F25" s="378" t="s">
        <v>304</v>
      </c>
      <c r="G25" s="378" t="s">
        <v>304</v>
      </c>
      <c r="H25" s="468" t="s">
        <v>305</v>
      </c>
      <c r="I25" s="468" t="s">
        <v>305</v>
      </c>
      <c r="J25" s="19"/>
      <c r="K25" s="376" t="s">
        <v>306</v>
      </c>
      <c r="L25" s="376" t="s">
        <v>306</v>
      </c>
      <c r="M25" s="583" t="s">
        <v>306</v>
      </c>
      <c r="N25" s="580"/>
      <c r="O25" s="15"/>
      <c r="P25" s="15"/>
      <c r="Q25" s="15"/>
      <c r="R25" s="15"/>
    </row>
    <row r="26" spans="2:18" x14ac:dyDescent="0.25">
      <c r="B26" s="578"/>
      <c r="C26" s="581" t="s">
        <v>31</v>
      </c>
      <c r="D26" s="18">
        <v>45216</v>
      </c>
      <c r="E26" s="377" t="s">
        <v>304</v>
      </c>
      <c r="F26" s="378" t="s">
        <v>304</v>
      </c>
      <c r="G26" s="378" t="s">
        <v>304</v>
      </c>
      <c r="H26" s="468" t="s">
        <v>305</v>
      </c>
      <c r="I26" s="468" t="s">
        <v>305</v>
      </c>
      <c r="J26" s="19"/>
      <c r="K26" s="443" t="s">
        <v>308</v>
      </c>
      <c r="L26" s="443" t="s">
        <v>308</v>
      </c>
      <c r="M26" s="582" t="s">
        <v>308</v>
      </c>
      <c r="N26" s="580"/>
      <c r="O26" s="15"/>
      <c r="P26" s="15"/>
      <c r="Q26" s="15"/>
      <c r="R26" s="15"/>
    </row>
    <row r="27" spans="2:18" x14ac:dyDescent="0.25">
      <c r="B27" s="578"/>
      <c r="C27" s="581" t="s">
        <v>33</v>
      </c>
      <c r="D27" s="18">
        <v>45217</v>
      </c>
      <c r="E27" s="377" t="s">
        <v>304</v>
      </c>
      <c r="F27" s="378" t="s">
        <v>304</v>
      </c>
      <c r="G27" s="378" t="s">
        <v>304</v>
      </c>
      <c r="H27" s="586" t="s">
        <v>311</v>
      </c>
      <c r="I27" s="586" t="s">
        <v>311</v>
      </c>
      <c r="J27" s="19"/>
      <c r="K27" s="443" t="s">
        <v>308</v>
      </c>
      <c r="L27" s="443" t="s">
        <v>308</v>
      </c>
      <c r="M27" s="587"/>
      <c r="N27" s="580"/>
      <c r="O27" s="15"/>
      <c r="P27" s="15"/>
      <c r="Q27" s="15"/>
      <c r="R27" s="15"/>
    </row>
    <row r="28" spans="2:18" x14ac:dyDescent="0.25">
      <c r="B28" s="578"/>
      <c r="C28" s="581" t="s">
        <v>35</v>
      </c>
      <c r="D28" s="18">
        <v>45218</v>
      </c>
      <c r="E28" s="377" t="s">
        <v>304</v>
      </c>
      <c r="F28" s="378" t="s">
        <v>304</v>
      </c>
      <c r="G28" s="378" t="s">
        <v>304</v>
      </c>
      <c r="H28" s="586" t="s">
        <v>311</v>
      </c>
      <c r="I28" s="586" t="s">
        <v>311</v>
      </c>
      <c r="J28" s="19"/>
      <c r="K28" s="376" t="s">
        <v>306</v>
      </c>
      <c r="L28" s="376" t="s">
        <v>306</v>
      </c>
      <c r="M28" s="583" t="s">
        <v>306</v>
      </c>
      <c r="N28" s="580"/>
      <c r="O28" s="15"/>
      <c r="P28" s="15"/>
      <c r="Q28" s="15"/>
      <c r="R28" s="15"/>
    </row>
    <row r="29" spans="2:18" x14ac:dyDescent="0.25">
      <c r="B29" s="578"/>
      <c r="C29" s="581" t="s">
        <v>37</v>
      </c>
      <c r="D29" s="18">
        <v>45219</v>
      </c>
      <c r="E29" s="377" t="s">
        <v>304</v>
      </c>
      <c r="F29" s="378" t="s">
        <v>304</v>
      </c>
      <c r="G29" s="378" t="s">
        <v>304</v>
      </c>
      <c r="H29" s="586" t="s">
        <v>311</v>
      </c>
      <c r="I29" s="586" t="s">
        <v>311</v>
      </c>
      <c r="J29" s="19"/>
      <c r="K29" s="376" t="s">
        <v>306</v>
      </c>
      <c r="L29" s="376" t="s">
        <v>306</v>
      </c>
      <c r="M29" s="583" t="s">
        <v>306</v>
      </c>
      <c r="N29" s="580"/>
      <c r="O29" s="15"/>
      <c r="P29" s="15"/>
      <c r="Q29" s="15"/>
      <c r="R29" s="15"/>
    </row>
    <row r="30" spans="2:18" x14ac:dyDescent="0.25">
      <c r="B30" s="578"/>
      <c r="C30" s="584" t="s">
        <v>39</v>
      </c>
      <c r="D30" s="21">
        <v>45220</v>
      </c>
      <c r="E30" s="102"/>
      <c r="F30" s="103"/>
      <c r="G30" s="103"/>
      <c r="H30" s="103"/>
      <c r="I30" s="103"/>
      <c r="J30" s="103"/>
      <c r="K30" s="103"/>
      <c r="L30" s="103"/>
      <c r="M30" s="104"/>
      <c r="N30" s="580"/>
      <c r="O30" s="15"/>
      <c r="P30" s="15"/>
      <c r="Q30" s="15"/>
      <c r="R30" s="15"/>
    </row>
    <row r="31" spans="2:18" x14ac:dyDescent="0.25">
      <c r="B31" s="578"/>
      <c r="C31" s="584" t="s">
        <v>40</v>
      </c>
      <c r="D31" s="21">
        <v>45221</v>
      </c>
      <c r="E31" s="102"/>
      <c r="F31" s="103"/>
      <c r="G31" s="103"/>
      <c r="H31" s="103"/>
      <c r="I31" s="103"/>
      <c r="J31" s="103"/>
      <c r="K31" s="103"/>
      <c r="L31" s="103"/>
      <c r="M31" s="104"/>
      <c r="N31" s="580"/>
      <c r="O31" s="15"/>
      <c r="P31" s="15"/>
      <c r="Q31" s="15"/>
      <c r="R31" s="15"/>
    </row>
    <row r="32" spans="2:18" x14ac:dyDescent="0.25">
      <c r="B32" s="578"/>
      <c r="C32" s="581" t="s">
        <v>29</v>
      </c>
      <c r="D32" s="18">
        <v>45222</v>
      </c>
      <c r="E32" s="546" t="s">
        <v>69</v>
      </c>
      <c r="F32" s="547"/>
      <c r="G32" s="547"/>
      <c r="H32" s="547"/>
      <c r="I32" s="547"/>
      <c r="J32" s="547"/>
      <c r="K32" s="547"/>
      <c r="L32" s="547"/>
      <c r="M32" s="548"/>
      <c r="N32" s="580"/>
      <c r="O32" s="15"/>
      <c r="P32" s="15"/>
      <c r="Q32" s="15"/>
      <c r="R32" s="15"/>
    </row>
    <row r="33" spans="2:18" x14ac:dyDescent="0.25">
      <c r="B33" s="578"/>
      <c r="C33" s="581" t="s">
        <v>31</v>
      </c>
      <c r="D33" s="18">
        <v>45223</v>
      </c>
      <c r="E33" s="342"/>
      <c r="F33" s="343"/>
      <c r="G33" s="343"/>
      <c r="H33" s="343"/>
      <c r="I33" s="343"/>
      <c r="J33" s="343"/>
      <c r="K33" s="343"/>
      <c r="L33" s="343"/>
      <c r="M33" s="344"/>
      <c r="N33" s="580"/>
      <c r="O33" s="15"/>
      <c r="P33" s="15"/>
      <c r="Q33" s="15"/>
      <c r="R33" s="15"/>
    </row>
    <row r="34" spans="2:18" x14ac:dyDescent="0.25">
      <c r="B34" s="578"/>
      <c r="C34" s="581" t="s">
        <v>33</v>
      </c>
      <c r="D34" s="18">
        <v>45224</v>
      </c>
      <c r="E34" s="342"/>
      <c r="F34" s="343"/>
      <c r="G34" s="343"/>
      <c r="H34" s="343"/>
      <c r="I34" s="343"/>
      <c r="J34" s="343"/>
      <c r="K34" s="343"/>
      <c r="L34" s="343"/>
      <c r="M34" s="344"/>
      <c r="N34" s="580"/>
      <c r="O34" s="15"/>
      <c r="P34" s="15"/>
      <c r="Q34" s="15"/>
      <c r="R34" s="15"/>
    </row>
    <row r="35" spans="2:18" x14ac:dyDescent="0.25">
      <c r="B35" s="578"/>
      <c r="C35" s="581" t="s">
        <v>35</v>
      </c>
      <c r="D35" s="18">
        <v>45225</v>
      </c>
      <c r="E35" s="342"/>
      <c r="F35" s="343"/>
      <c r="G35" s="343"/>
      <c r="H35" s="343"/>
      <c r="I35" s="343"/>
      <c r="J35" s="343"/>
      <c r="K35" s="343"/>
      <c r="L35" s="343"/>
      <c r="M35" s="344"/>
      <c r="N35" s="580"/>
      <c r="O35" s="15"/>
      <c r="P35" s="15"/>
      <c r="Q35" s="15"/>
      <c r="R35" s="15"/>
    </row>
    <row r="36" spans="2:18" x14ac:dyDescent="0.25">
      <c r="B36" s="578"/>
      <c r="C36" s="581" t="s">
        <v>37</v>
      </c>
      <c r="D36" s="18">
        <v>45226</v>
      </c>
      <c r="E36" s="345"/>
      <c r="F36" s="346"/>
      <c r="G36" s="346"/>
      <c r="H36" s="346"/>
      <c r="I36" s="346"/>
      <c r="J36" s="346"/>
      <c r="K36" s="346"/>
      <c r="L36" s="346"/>
      <c r="M36" s="347"/>
      <c r="N36" s="580"/>
      <c r="O36" s="15"/>
      <c r="P36" s="15"/>
      <c r="Q36" s="15"/>
      <c r="R36" s="15"/>
    </row>
    <row r="37" spans="2:18" x14ac:dyDescent="0.25">
      <c r="B37" s="578"/>
      <c r="C37" s="584" t="s">
        <v>39</v>
      </c>
      <c r="D37" s="21">
        <v>45227</v>
      </c>
      <c r="E37" s="102"/>
      <c r="F37" s="103"/>
      <c r="G37" s="103"/>
      <c r="H37" s="103"/>
      <c r="I37" s="103"/>
      <c r="J37" s="103"/>
      <c r="K37" s="103"/>
      <c r="L37" s="103"/>
      <c r="M37" s="104"/>
      <c r="N37" s="580"/>
      <c r="O37" s="15"/>
      <c r="P37" s="15"/>
      <c r="Q37" s="15"/>
      <c r="R37" s="15"/>
    </row>
    <row r="38" spans="2:18" x14ac:dyDescent="0.25">
      <c r="B38" s="578"/>
      <c r="C38" s="584" t="s">
        <v>40</v>
      </c>
      <c r="D38" s="21">
        <v>45228</v>
      </c>
      <c r="E38" s="102"/>
      <c r="F38" s="103"/>
      <c r="G38" s="103"/>
      <c r="H38" s="103"/>
      <c r="I38" s="103"/>
      <c r="J38" s="103"/>
      <c r="K38" s="103"/>
      <c r="L38" s="103"/>
      <c r="M38" s="104"/>
      <c r="N38" s="580"/>
      <c r="O38" s="15"/>
      <c r="P38" s="15"/>
      <c r="Q38" s="15"/>
      <c r="R38" s="15"/>
    </row>
    <row r="39" spans="2:18" ht="15.75" x14ac:dyDescent="0.25">
      <c r="B39" s="578"/>
      <c r="C39" s="581" t="s">
        <v>29</v>
      </c>
      <c r="D39" s="18">
        <v>45229</v>
      </c>
      <c r="E39" s="377" t="s">
        <v>304</v>
      </c>
      <c r="F39" s="378" t="s">
        <v>304</v>
      </c>
      <c r="G39" s="378" t="s">
        <v>304</v>
      </c>
      <c r="H39" s="586" t="s">
        <v>311</v>
      </c>
      <c r="I39" s="586" t="s">
        <v>311</v>
      </c>
      <c r="J39" s="588"/>
      <c r="K39" s="589" t="s">
        <v>315</v>
      </c>
      <c r="L39" s="589" t="s">
        <v>315</v>
      </c>
      <c r="M39" s="590" t="s">
        <v>315</v>
      </c>
      <c r="N39" s="580"/>
      <c r="O39" s="15"/>
      <c r="P39" s="15"/>
      <c r="Q39" s="15"/>
      <c r="R39" s="15"/>
    </row>
    <row r="40" spans="2:18" x14ac:dyDescent="0.25">
      <c r="B40" s="578"/>
      <c r="C40" s="581" t="s">
        <v>31</v>
      </c>
      <c r="D40" s="18">
        <v>45230</v>
      </c>
      <c r="E40" s="377" t="s">
        <v>304</v>
      </c>
      <c r="F40" s="378" t="s">
        <v>304</v>
      </c>
      <c r="G40" s="586" t="s">
        <v>311</v>
      </c>
      <c r="H40" s="586" t="s">
        <v>311</v>
      </c>
      <c r="I40" s="586" t="s">
        <v>311</v>
      </c>
      <c r="J40" s="19"/>
      <c r="K40" s="589" t="s">
        <v>315</v>
      </c>
      <c r="L40" s="589" t="s">
        <v>315</v>
      </c>
      <c r="M40" s="590" t="s">
        <v>315</v>
      </c>
      <c r="N40" s="580"/>
      <c r="O40" s="15"/>
      <c r="P40" s="15"/>
      <c r="Q40" s="15"/>
      <c r="R40" s="15"/>
    </row>
    <row r="41" spans="2:18" x14ac:dyDescent="0.25">
      <c r="B41" s="578"/>
      <c r="C41" s="584" t="s">
        <v>33</v>
      </c>
      <c r="D41" s="21">
        <v>45231</v>
      </c>
      <c r="E41" s="102"/>
      <c r="F41" s="103"/>
      <c r="G41" s="103"/>
      <c r="H41" s="103"/>
      <c r="I41" s="103"/>
      <c r="J41" s="103"/>
      <c r="K41" s="103"/>
      <c r="L41" s="103"/>
      <c r="M41" s="104"/>
      <c r="N41" s="580"/>
      <c r="O41" s="591"/>
      <c r="P41" s="15"/>
      <c r="Q41" s="15"/>
      <c r="R41" s="15"/>
    </row>
    <row r="42" spans="2:18" x14ac:dyDescent="0.25">
      <c r="B42" s="578"/>
      <c r="C42" s="581" t="s">
        <v>35</v>
      </c>
      <c r="D42" s="18">
        <v>45232</v>
      </c>
      <c r="E42" s="592" t="s">
        <v>316</v>
      </c>
      <c r="F42" s="593" t="s">
        <v>316</v>
      </c>
      <c r="G42" s="586" t="s">
        <v>311</v>
      </c>
      <c r="H42" s="586" t="s">
        <v>311</v>
      </c>
      <c r="I42" s="586" t="s">
        <v>311</v>
      </c>
      <c r="J42" s="19"/>
      <c r="K42" s="589" t="s">
        <v>315</v>
      </c>
      <c r="L42" s="589" t="s">
        <v>315</v>
      </c>
      <c r="M42" s="590" t="s">
        <v>315</v>
      </c>
      <c r="N42" s="580"/>
      <c r="O42" s="15"/>
      <c r="P42" s="15"/>
      <c r="Q42" s="15"/>
      <c r="R42" s="15"/>
    </row>
    <row r="43" spans="2:18" x14ac:dyDescent="0.25">
      <c r="B43" s="578"/>
      <c r="C43" s="581" t="s">
        <v>37</v>
      </c>
      <c r="D43" s="18">
        <v>45233</v>
      </c>
      <c r="E43" s="592" t="s">
        <v>316</v>
      </c>
      <c r="F43" s="593" t="s">
        <v>316</v>
      </c>
      <c r="G43" s="586" t="s">
        <v>311</v>
      </c>
      <c r="H43" s="586" t="s">
        <v>311</v>
      </c>
      <c r="I43" s="586" t="s">
        <v>311</v>
      </c>
      <c r="J43" s="19"/>
      <c r="K43" s="589" t="s">
        <v>315</v>
      </c>
      <c r="L43" s="589" t="s">
        <v>315</v>
      </c>
      <c r="M43" s="590" t="s">
        <v>315</v>
      </c>
      <c r="N43" s="580"/>
      <c r="O43" s="15"/>
      <c r="P43" s="15"/>
      <c r="Q43" s="15"/>
      <c r="R43" s="15"/>
    </row>
    <row r="44" spans="2:18" x14ac:dyDescent="0.25">
      <c r="B44" s="578"/>
      <c r="C44" s="584" t="s">
        <v>39</v>
      </c>
      <c r="D44" s="21">
        <v>45234</v>
      </c>
      <c r="E44" s="102"/>
      <c r="F44" s="103"/>
      <c r="G44" s="103"/>
      <c r="H44" s="103"/>
      <c r="I44" s="103"/>
      <c r="J44" s="103"/>
      <c r="K44" s="103"/>
      <c r="L44" s="103"/>
      <c r="M44" s="104"/>
      <c r="N44" s="580"/>
      <c r="O44" s="15"/>
      <c r="P44" s="15"/>
      <c r="Q44" s="15"/>
      <c r="R44" s="15"/>
    </row>
    <row r="45" spans="2:18" x14ac:dyDescent="0.25">
      <c r="B45" s="578"/>
      <c r="C45" s="584" t="s">
        <v>40</v>
      </c>
      <c r="D45" s="21">
        <v>45235</v>
      </c>
      <c r="E45" s="102"/>
      <c r="F45" s="103"/>
      <c r="G45" s="103"/>
      <c r="H45" s="103"/>
      <c r="I45" s="103"/>
      <c r="J45" s="103"/>
      <c r="K45" s="103"/>
      <c r="L45" s="103"/>
      <c r="M45" s="104"/>
      <c r="N45" s="580"/>
      <c r="O45" s="15"/>
      <c r="P45" s="15"/>
      <c r="Q45" s="15"/>
      <c r="R45" s="15"/>
    </row>
    <row r="46" spans="2:18" x14ac:dyDescent="0.25">
      <c r="B46" s="578"/>
      <c r="C46" s="581" t="s">
        <v>29</v>
      </c>
      <c r="D46" s="18">
        <v>45236</v>
      </c>
      <c r="E46" s="546" t="s">
        <v>69</v>
      </c>
      <c r="F46" s="547"/>
      <c r="G46" s="547"/>
      <c r="H46" s="547"/>
      <c r="I46" s="547"/>
      <c r="J46" s="547"/>
      <c r="K46" s="547"/>
      <c r="L46" s="547"/>
      <c r="M46" s="548"/>
      <c r="N46" s="580"/>
      <c r="O46" s="15"/>
      <c r="P46" s="15"/>
      <c r="Q46" s="15"/>
      <c r="R46" s="15"/>
    </row>
    <row r="47" spans="2:18" x14ac:dyDescent="0.25">
      <c r="B47" s="578"/>
      <c r="C47" s="581" t="s">
        <v>31</v>
      </c>
      <c r="D47" s="18">
        <v>45237</v>
      </c>
      <c r="E47" s="342"/>
      <c r="F47" s="343"/>
      <c r="G47" s="343"/>
      <c r="H47" s="343"/>
      <c r="I47" s="343"/>
      <c r="J47" s="343"/>
      <c r="K47" s="343"/>
      <c r="L47" s="343"/>
      <c r="M47" s="344"/>
      <c r="N47" s="580"/>
      <c r="O47" s="15"/>
      <c r="P47" s="15"/>
      <c r="Q47" s="15"/>
      <c r="R47" s="15"/>
    </row>
    <row r="48" spans="2:18" x14ac:dyDescent="0.25">
      <c r="B48" s="578"/>
      <c r="C48" s="581" t="s">
        <v>33</v>
      </c>
      <c r="D48" s="18">
        <v>45238</v>
      </c>
      <c r="E48" s="342"/>
      <c r="F48" s="343"/>
      <c r="G48" s="343"/>
      <c r="H48" s="343"/>
      <c r="I48" s="343"/>
      <c r="J48" s="343"/>
      <c r="K48" s="343"/>
      <c r="L48" s="343"/>
      <c r="M48" s="344"/>
      <c r="N48" s="580"/>
      <c r="O48" s="15"/>
      <c r="P48" s="15"/>
      <c r="Q48" s="15"/>
      <c r="R48" s="15"/>
    </row>
    <row r="49" spans="2:18" x14ac:dyDescent="0.25">
      <c r="B49" s="578"/>
      <c r="C49" s="581" t="s">
        <v>35</v>
      </c>
      <c r="D49" s="18">
        <v>45239</v>
      </c>
      <c r="E49" s="342"/>
      <c r="F49" s="343"/>
      <c r="G49" s="343"/>
      <c r="H49" s="343"/>
      <c r="I49" s="343"/>
      <c r="J49" s="343"/>
      <c r="K49" s="343"/>
      <c r="L49" s="343"/>
      <c r="M49" s="344"/>
      <c r="N49" s="580"/>
      <c r="O49" s="15"/>
      <c r="P49" s="15"/>
      <c r="Q49" s="15"/>
      <c r="R49" s="15"/>
    </row>
    <row r="50" spans="2:18" x14ac:dyDescent="0.25">
      <c r="B50" s="578"/>
      <c r="C50" s="581" t="s">
        <v>37</v>
      </c>
      <c r="D50" s="18">
        <v>45240</v>
      </c>
      <c r="E50" s="345"/>
      <c r="F50" s="346"/>
      <c r="G50" s="346"/>
      <c r="H50" s="346"/>
      <c r="I50" s="346"/>
      <c r="J50" s="346"/>
      <c r="K50" s="346"/>
      <c r="L50" s="346"/>
      <c r="M50" s="347"/>
      <c r="N50" s="580"/>
      <c r="O50" s="15"/>
      <c r="P50" s="15"/>
      <c r="Q50" s="15"/>
      <c r="R50" s="15"/>
    </row>
    <row r="51" spans="2:18" x14ac:dyDescent="0.25">
      <c r="B51" s="578"/>
      <c r="C51" s="584" t="s">
        <v>39</v>
      </c>
      <c r="D51" s="21">
        <v>45241</v>
      </c>
      <c r="E51" s="102"/>
      <c r="F51" s="103"/>
      <c r="G51" s="103"/>
      <c r="H51" s="103"/>
      <c r="I51" s="103"/>
      <c r="J51" s="103"/>
      <c r="K51" s="103"/>
      <c r="L51" s="103"/>
      <c r="M51" s="104"/>
      <c r="N51" s="580"/>
      <c r="O51" s="15"/>
      <c r="P51" s="15"/>
      <c r="Q51" s="15"/>
      <c r="R51" s="15"/>
    </row>
    <row r="52" spans="2:18" x14ac:dyDescent="0.25">
      <c r="B52" s="578"/>
      <c r="C52" s="584" t="s">
        <v>40</v>
      </c>
      <c r="D52" s="21">
        <v>45242</v>
      </c>
      <c r="E52" s="102"/>
      <c r="F52" s="103"/>
      <c r="G52" s="103"/>
      <c r="H52" s="103"/>
      <c r="I52" s="103"/>
      <c r="J52" s="103"/>
      <c r="K52" s="103"/>
      <c r="L52" s="103"/>
      <c r="M52" s="104"/>
      <c r="N52" s="580"/>
      <c r="O52" s="15"/>
      <c r="P52" s="15"/>
      <c r="Q52" s="15"/>
      <c r="R52" s="15"/>
    </row>
    <row r="53" spans="2:18" x14ac:dyDescent="0.25">
      <c r="B53" s="578"/>
      <c r="C53" s="581" t="s">
        <v>29</v>
      </c>
      <c r="D53" s="18">
        <v>45243</v>
      </c>
      <c r="E53" s="592" t="s">
        <v>316</v>
      </c>
      <c r="F53" s="593" t="s">
        <v>316</v>
      </c>
      <c r="G53" s="586" t="s">
        <v>311</v>
      </c>
      <c r="H53" s="586" t="s">
        <v>311</v>
      </c>
      <c r="I53" s="33"/>
      <c r="J53" s="19"/>
      <c r="K53" s="589" t="s">
        <v>315</v>
      </c>
      <c r="L53" s="589" t="s">
        <v>315</v>
      </c>
      <c r="M53" s="590" t="s">
        <v>315</v>
      </c>
      <c r="N53" s="580"/>
      <c r="O53" s="15"/>
      <c r="P53" s="15"/>
      <c r="Q53" s="15"/>
      <c r="R53" s="15"/>
    </row>
    <row r="54" spans="2:18" x14ac:dyDescent="0.25">
      <c r="B54" s="578"/>
      <c r="C54" s="581" t="s">
        <v>31</v>
      </c>
      <c r="D54" s="18">
        <v>45244</v>
      </c>
      <c r="E54" s="592" t="s">
        <v>316</v>
      </c>
      <c r="F54" s="593" t="s">
        <v>316</v>
      </c>
      <c r="G54" s="586" t="s">
        <v>311</v>
      </c>
      <c r="H54" s="586" t="s">
        <v>311</v>
      </c>
      <c r="I54" s="33"/>
      <c r="J54" s="19"/>
      <c r="K54" s="589" t="s">
        <v>315</v>
      </c>
      <c r="L54" s="589" t="s">
        <v>315</v>
      </c>
      <c r="M54" s="590" t="s">
        <v>315</v>
      </c>
      <c r="N54" s="580"/>
      <c r="O54" s="15"/>
      <c r="P54" s="15"/>
      <c r="Q54" s="15"/>
      <c r="R54" s="15"/>
    </row>
    <row r="55" spans="2:18" x14ac:dyDescent="0.25">
      <c r="B55" s="578"/>
      <c r="C55" s="581" t="s">
        <v>33</v>
      </c>
      <c r="D55" s="18">
        <v>45245</v>
      </c>
      <c r="E55" s="592" t="s">
        <v>316</v>
      </c>
      <c r="F55" s="593" t="s">
        <v>316</v>
      </c>
      <c r="G55" s="594" t="s">
        <v>317</v>
      </c>
      <c r="H55" s="594" t="s">
        <v>317</v>
      </c>
      <c r="I55" s="33"/>
      <c r="J55" s="19"/>
      <c r="K55" s="589" t="s">
        <v>315</v>
      </c>
      <c r="L55" s="589" t="s">
        <v>315</v>
      </c>
      <c r="M55" s="590" t="s">
        <v>315</v>
      </c>
      <c r="N55" s="580"/>
      <c r="O55" s="15"/>
      <c r="P55" s="15"/>
      <c r="Q55" s="15"/>
      <c r="R55" s="15"/>
    </row>
    <row r="56" spans="2:18" x14ac:dyDescent="0.25">
      <c r="B56" s="578"/>
      <c r="C56" s="581" t="s">
        <v>35</v>
      </c>
      <c r="D56" s="18">
        <v>45246</v>
      </c>
      <c r="E56" s="592" t="s">
        <v>316</v>
      </c>
      <c r="F56" s="593" t="s">
        <v>316</v>
      </c>
      <c r="G56" s="594" t="s">
        <v>317</v>
      </c>
      <c r="H56" s="594" t="s">
        <v>317</v>
      </c>
      <c r="I56" s="594" t="s">
        <v>317</v>
      </c>
      <c r="J56" s="19"/>
      <c r="K56" s="589" t="s">
        <v>315</v>
      </c>
      <c r="L56" s="589" t="s">
        <v>315</v>
      </c>
      <c r="M56" s="590" t="s">
        <v>315</v>
      </c>
      <c r="N56" s="580"/>
      <c r="O56" s="15"/>
      <c r="P56" s="15"/>
      <c r="Q56" s="15"/>
      <c r="R56" s="15"/>
    </row>
    <row r="57" spans="2:18" x14ac:dyDescent="0.25">
      <c r="B57" s="578"/>
      <c r="C57" s="581" t="s">
        <v>37</v>
      </c>
      <c r="D57" s="18">
        <v>45247</v>
      </c>
      <c r="E57" s="592" t="s">
        <v>316</v>
      </c>
      <c r="F57" s="593" t="s">
        <v>316</v>
      </c>
      <c r="G57" s="594" t="s">
        <v>317</v>
      </c>
      <c r="H57" s="594" t="s">
        <v>317</v>
      </c>
      <c r="I57" s="594" t="s">
        <v>317</v>
      </c>
      <c r="J57" s="19"/>
      <c r="K57" s="589" t="s">
        <v>315</v>
      </c>
      <c r="L57" s="589" t="s">
        <v>315</v>
      </c>
      <c r="M57" s="590" t="s">
        <v>315</v>
      </c>
      <c r="N57" s="580"/>
      <c r="O57" s="15"/>
      <c r="P57" s="15"/>
      <c r="Q57" s="15"/>
      <c r="R57" s="15"/>
    </row>
    <row r="58" spans="2:18" x14ac:dyDescent="0.25">
      <c r="B58" s="578"/>
      <c r="C58" s="584" t="s">
        <v>39</v>
      </c>
      <c r="D58" s="21">
        <v>45248</v>
      </c>
      <c r="E58" s="102"/>
      <c r="F58" s="103"/>
      <c r="G58" s="103"/>
      <c r="H58" s="103"/>
      <c r="I58" s="103"/>
      <c r="J58" s="103"/>
      <c r="K58" s="103"/>
      <c r="L58" s="103"/>
      <c r="M58" s="104"/>
      <c r="N58" s="580"/>
      <c r="O58" s="15"/>
      <c r="P58" s="15"/>
      <c r="Q58" s="15"/>
      <c r="R58" s="15"/>
    </row>
    <row r="59" spans="2:18" x14ac:dyDescent="0.25">
      <c r="B59" s="578"/>
      <c r="C59" s="584" t="s">
        <v>40</v>
      </c>
      <c r="D59" s="21">
        <v>45249</v>
      </c>
      <c r="E59" s="102"/>
      <c r="F59" s="103"/>
      <c r="G59" s="103"/>
      <c r="H59" s="103"/>
      <c r="I59" s="103"/>
      <c r="J59" s="103"/>
      <c r="K59" s="103"/>
      <c r="L59" s="103"/>
      <c r="M59" s="104"/>
      <c r="N59" s="580"/>
      <c r="O59" s="15"/>
      <c r="P59" s="15"/>
      <c r="Q59" s="15"/>
      <c r="R59" s="15"/>
    </row>
    <row r="60" spans="2:18" x14ac:dyDescent="0.25">
      <c r="B60" s="578"/>
      <c r="C60" s="581" t="s">
        <v>29</v>
      </c>
      <c r="D60" s="18">
        <v>45250</v>
      </c>
      <c r="E60" s="546" t="s">
        <v>69</v>
      </c>
      <c r="F60" s="547"/>
      <c r="G60" s="547"/>
      <c r="H60" s="547"/>
      <c r="I60" s="547"/>
      <c r="J60" s="547"/>
      <c r="K60" s="547"/>
      <c r="L60" s="547"/>
      <c r="M60" s="548"/>
      <c r="N60" s="580"/>
      <c r="O60" s="15"/>
      <c r="P60" s="15"/>
      <c r="Q60" s="15"/>
      <c r="R60" s="15"/>
    </row>
    <row r="61" spans="2:18" x14ac:dyDescent="0.25">
      <c r="B61" s="578"/>
      <c r="C61" s="581" t="s">
        <v>31</v>
      </c>
      <c r="D61" s="18">
        <v>45251</v>
      </c>
      <c r="E61" s="342"/>
      <c r="F61" s="343"/>
      <c r="G61" s="343"/>
      <c r="H61" s="343"/>
      <c r="I61" s="343"/>
      <c r="J61" s="343"/>
      <c r="K61" s="343"/>
      <c r="L61" s="343"/>
      <c r="M61" s="344"/>
      <c r="N61" s="580"/>
      <c r="O61" s="15"/>
      <c r="P61" s="15"/>
      <c r="Q61" s="15"/>
      <c r="R61" s="15"/>
    </row>
    <row r="62" spans="2:18" x14ac:dyDescent="0.25">
      <c r="B62" s="578"/>
      <c r="C62" s="585" t="s">
        <v>33</v>
      </c>
      <c r="D62" s="18">
        <v>45252</v>
      </c>
      <c r="E62" s="342"/>
      <c r="F62" s="343"/>
      <c r="G62" s="343"/>
      <c r="H62" s="343"/>
      <c r="I62" s="343"/>
      <c r="J62" s="343"/>
      <c r="K62" s="343"/>
      <c r="L62" s="343"/>
      <c r="M62" s="344"/>
      <c r="N62" s="580"/>
      <c r="O62" s="15"/>
      <c r="P62" s="15"/>
      <c r="Q62" s="15"/>
      <c r="R62" s="15"/>
    </row>
    <row r="63" spans="2:18" x14ac:dyDescent="0.25">
      <c r="B63" s="578"/>
      <c r="C63" s="581" t="s">
        <v>35</v>
      </c>
      <c r="D63" s="18">
        <v>45253</v>
      </c>
      <c r="E63" s="342"/>
      <c r="F63" s="343"/>
      <c r="G63" s="343"/>
      <c r="H63" s="343"/>
      <c r="I63" s="343"/>
      <c r="J63" s="343"/>
      <c r="K63" s="343"/>
      <c r="L63" s="343"/>
      <c r="M63" s="344"/>
      <c r="N63" s="580"/>
      <c r="O63" s="15"/>
      <c r="P63" s="15"/>
      <c r="Q63" s="15"/>
      <c r="R63" s="15"/>
    </row>
    <row r="64" spans="2:18" x14ac:dyDescent="0.25">
      <c r="B64" s="578"/>
      <c r="C64" s="581" t="s">
        <v>37</v>
      </c>
      <c r="D64" s="18">
        <v>45254</v>
      </c>
      <c r="E64" s="345"/>
      <c r="F64" s="346"/>
      <c r="G64" s="346"/>
      <c r="H64" s="346"/>
      <c r="I64" s="346"/>
      <c r="J64" s="346"/>
      <c r="K64" s="346"/>
      <c r="L64" s="346"/>
      <c r="M64" s="347"/>
      <c r="N64" s="580"/>
      <c r="O64" s="15"/>
      <c r="P64" s="15"/>
      <c r="Q64" s="15"/>
      <c r="R64" s="15"/>
    </row>
    <row r="65" spans="2:18" x14ac:dyDescent="0.25">
      <c r="B65" s="578"/>
      <c r="C65" s="584" t="s">
        <v>39</v>
      </c>
      <c r="D65" s="21">
        <v>45255</v>
      </c>
      <c r="E65" s="102"/>
      <c r="F65" s="103"/>
      <c r="G65" s="103"/>
      <c r="H65" s="103"/>
      <c r="I65" s="103"/>
      <c r="J65" s="103"/>
      <c r="K65" s="103"/>
      <c r="L65" s="103"/>
      <c r="M65" s="104"/>
      <c r="N65" s="580"/>
      <c r="O65" s="15"/>
      <c r="P65" s="15"/>
      <c r="Q65" s="15"/>
      <c r="R65" s="15"/>
    </row>
    <row r="66" spans="2:18" x14ac:dyDescent="0.25">
      <c r="B66" s="578"/>
      <c r="C66" s="584" t="s">
        <v>40</v>
      </c>
      <c r="D66" s="21">
        <v>45256</v>
      </c>
      <c r="E66" s="102"/>
      <c r="F66" s="103"/>
      <c r="G66" s="103"/>
      <c r="H66" s="103"/>
      <c r="I66" s="103"/>
      <c r="J66" s="103"/>
      <c r="K66" s="103"/>
      <c r="L66" s="103"/>
      <c r="M66" s="104"/>
      <c r="N66" s="580"/>
      <c r="O66" s="15"/>
      <c r="P66" s="15"/>
      <c r="Q66" s="15"/>
      <c r="R66" s="15"/>
    </row>
    <row r="67" spans="2:18" x14ac:dyDescent="0.25">
      <c r="B67" s="578"/>
      <c r="C67" s="585" t="s">
        <v>29</v>
      </c>
      <c r="D67" s="18">
        <v>45257</v>
      </c>
      <c r="E67" s="595" t="s">
        <v>309</v>
      </c>
      <c r="F67" s="596" t="s">
        <v>309</v>
      </c>
      <c r="G67" s="596" t="s">
        <v>309</v>
      </c>
      <c r="H67" s="594" t="s">
        <v>317</v>
      </c>
      <c r="I67" s="594" t="s">
        <v>317</v>
      </c>
      <c r="J67" s="33"/>
      <c r="K67" s="19"/>
      <c r="L67" s="589" t="s">
        <v>315</v>
      </c>
      <c r="M67" s="590" t="s">
        <v>315</v>
      </c>
      <c r="N67" s="580"/>
      <c r="O67" s="15"/>
      <c r="P67" s="15"/>
      <c r="Q67" s="15"/>
      <c r="R67" s="15"/>
    </row>
    <row r="68" spans="2:18" x14ac:dyDescent="0.25">
      <c r="B68" s="578"/>
      <c r="C68" s="585" t="s">
        <v>31</v>
      </c>
      <c r="D68" s="18">
        <v>45258</v>
      </c>
      <c r="E68" s="595" t="s">
        <v>309</v>
      </c>
      <c r="F68" s="596" t="s">
        <v>309</v>
      </c>
      <c r="G68" s="596" t="s">
        <v>309</v>
      </c>
      <c r="H68" s="594" t="s">
        <v>317</v>
      </c>
      <c r="I68" s="594" t="s">
        <v>317</v>
      </c>
      <c r="J68" s="19"/>
      <c r="K68" s="589" t="s">
        <v>315</v>
      </c>
      <c r="L68" s="589" t="s">
        <v>315</v>
      </c>
      <c r="M68" s="590" t="s">
        <v>315</v>
      </c>
      <c r="N68" s="580"/>
      <c r="O68" s="15"/>
      <c r="P68" s="15"/>
      <c r="Q68" s="15"/>
      <c r="R68" s="15"/>
    </row>
    <row r="69" spans="2:18" x14ac:dyDescent="0.25">
      <c r="B69" s="578"/>
      <c r="C69" s="585" t="s">
        <v>33</v>
      </c>
      <c r="D69" s="18">
        <v>45259</v>
      </c>
      <c r="E69" s="595" t="s">
        <v>309</v>
      </c>
      <c r="F69" s="596" t="s">
        <v>309</v>
      </c>
      <c r="G69" s="596" t="s">
        <v>309</v>
      </c>
      <c r="H69" s="594" t="s">
        <v>317</v>
      </c>
      <c r="I69" s="594" t="s">
        <v>317</v>
      </c>
      <c r="J69" s="19"/>
      <c r="K69" s="589" t="s">
        <v>315</v>
      </c>
      <c r="L69" s="589" t="s">
        <v>315</v>
      </c>
      <c r="M69" s="590" t="s">
        <v>315</v>
      </c>
      <c r="N69" s="580"/>
      <c r="O69" s="15"/>
      <c r="P69" s="15"/>
      <c r="Q69" s="15"/>
      <c r="R69" s="15"/>
    </row>
    <row r="70" spans="2:18" x14ac:dyDescent="0.25">
      <c r="B70" s="578"/>
      <c r="C70" s="581" t="s">
        <v>35</v>
      </c>
      <c r="D70" s="18">
        <v>45260</v>
      </c>
      <c r="E70" s="595" t="s">
        <v>309</v>
      </c>
      <c r="F70" s="596" t="s">
        <v>309</v>
      </c>
      <c r="G70" s="596" t="s">
        <v>309</v>
      </c>
      <c r="H70" s="203" t="s">
        <v>318</v>
      </c>
      <c r="I70" s="203" t="s">
        <v>318</v>
      </c>
      <c r="J70" s="19"/>
      <c r="K70" s="501" t="s">
        <v>310</v>
      </c>
      <c r="L70" s="501" t="s">
        <v>310</v>
      </c>
      <c r="M70" s="597" t="s">
        <v>310</v>
      </c>
      <c r="N70" s="580"/>
      <c r="O70" s="15"/>
      <c r="P70" s="15"/>
      <c r="Q70" s="15"/>
      <c r="R70" s="15"/>
    </row>
    <row r="71" spans="2:18" x14ac:dyDescent="0.25">
      <c r="B71" s="578"/>
      <c r="C71" s="581" t="s">
        <v>37</v>
      </c>
      <c r="D71" s="18">
        <v>45261</v>
      </c>
      <c r="E71" s="23"/>
      <c r="F71" s="596" t="s">
        <v>309</v>
      </c>
      <c r="G71" s="596" t="s">
        <v>309</v>
      </c>
      <c r="H71" s="203" t="s">
        <v>318</v>
      </c>
      <c r="I71" s="203" t="s">
        <v>318</v>
      </c>
      <c r="J71" s="19"/>
      <c r="K71" s="501" t="s">
        <v>310</v>
      </c>
      <c r="L71" s="501" t="s">
        <v>310</v>
      </c>
      <c r="M71" s="597" t="s">
        <v>310</v>
      </c>
      <c r="N71" s="580"/>
      <c r="O71" s="15"/>
      <c r="P71" s="15"/>
      <c r="Q71" s="15"/>
      <c r="R71" s="15"/>
    </row>
    <row r="72" spans="2:18" x14ac:dyDescent="0.25">
      <c r="B72" s="578"/>
      <c r="C72" s="584" t="s">
        <v>39</v>
      </c>
      <c r="D72" s="21">
        <v>45262</v>
      </c>
      <c r="E72" s="102"/>
      <c r="F72" s="103"/>
      <c r="G72" s="103"/>
      <c r="H72" s="103"/>
      <c r="I72" s="103"/>
      <c r="J72" s="103"/>
      <c r="K72" s="103"/>
      <c r="L72" s="103"/>
      <c r="M72" s="104"/>
      <c r="N72" s="580"/>
      <c r="O72" s="15"/>
      <c r="P72" s="15"/>
      <c r="Q72" s="15"/>
      <c r="R72" s="15"/>
    </row>
    <row r="73" spans="2:18" x14ac:dyDescent="0.25">
      <c r="B73" s="578"/>
      <c r="C73" s="584" t="s">
        <v>40</v>
      </c>
      <c r="D73" s="21">
        <v>45263</v>
      </c>
      <c r="E73" s="102"/>
      <c r="F73" s="103"/>
      <c r="G73" s="103"/>
      <c r="H73" s="103"/>
      <c r="I73" s="103"/>
      <c r="J73" s="103"/>
      <c r="K73" s="103"/>
      <c r="L73" s="103"/>
      <c r="M73" s="104"/>
      <c r="N73" s="580"/>
      <c r="O73" s="15"/>
      <c r="P73" s="15"/>
      <c r="Q73" s="15"/>
      <c r="R73" s="15"/>
    </row>
    <row r="74" spans="2:18" x14ac:dyDescent="0.25">
      <c r="B74" s="578"/>
      <c r="C74" s="585" t="s">
        <v>29</v>
      </c>
      <c r="D74" s="18">
        <v>45264</v>
      </c>
      <c r="E74" s="546" t="s">
        <v>69</v>
      </c>
      <c r="F74" s="547"/>
      <c r="G74" s="547"/>
      <c r="H74" s="547"/>
      <c r="I74" s="547"/>
      <c r="J74" s="547"/>
      <c r="K74" s="547"/>
      <c r="L74" s="547"/>
      <c r="M74" s="548"/>
      <c r="N74" s="580"/>
      <c r="O74" s="15"/>
      <c r="P74" s="15"/>
      <c r="Q74" s="15"/>
      <c r="R74" s="15"/>
    </row>
    <row r="75" spans="2:18" x14ac:dyDescent="0.25">
      <c r="B75" s="578"/>
      <c r="C75" s="585" t="s">
        <v>31</v>
      </c>
      <c r="D75" s="18">
        <v>45265</v>
      </c>
      <c r="E75" s="342"/>
      <c r="F75" s="343"/>
      <c r="G75" s="343"/>
      <c r="H75" s="343"/>
      <c r="I75" s="343"/>
      <c r="J75" s="343"/>
      <c r="K75" s="343"/>
      <c r="L75" s="343"/>
      <c r="M75" s="344"/>
      <c r="N75" s="580"/>
      <c r="O75" s="15"/>
      <c r="P75" s="15"/>
      <c r="Q75" s="15"/>
      <c r="R75" s="15"/>
    </row>
    <row r="76" spans="2:18" x14ac:dyDescent="0.25">
      <c r="B76" s="578"/>
      <c r="C76" s="585" t="s">
        <v>33</v>
      </c>
      <c r="D76" s="18">
        <v>45266</v>
      </c>
      <c r="E76" s="342"/>
      <c r="F76" s="343"/>
      <c r="G76" s="343"/>
      <c r="H76" s="343"/>
      <c r="I76" s="343"/>
      <c r="J76" s="343"/>
      <c r="K76" s="343"/>
      <c r="L76" s="343"/>
      <c r="M76" s="344"/>
      <c r="N76" s="580"/>
      <c r="O76" s="15"/>
      <c r="P76" s="15"/>
      <c r="Q76" s="15"/>
      <c r="R76" s="15"/>
    </row>
    <row r="77" spans="2:18" x14ac:dyDescent="0.25">
      <c r="B77" s="578"/>
      <c r="C77" s="585" t="s">
        <v>35</v>
      </c>
      <c r="D77" s="18">
        <v>45267</v>
      </c>
      <c r="E77" s="345"/>
      <c r="F77" s="346"/>
      <c r="G77" s="346"/>
      <c r="H77" s="346"/>
      <c r="I77" s="346"/>
      <c r="J77" s="346"/>
      <c r="K77" s="346"/>
      <c r="L77" s="346"/>
      <c r="M77" s="347"/>
      <c r="N77" s="580"/>
      <c r="O77" s="15"/>
      <c r="P77" s="15"/>
      <c r="Q77" s="15"/>
      <c r="R77" s="15"/>
    </row>
    <row r="78" spans="2:18" x14ac:dyDescent="0.25">
      <c r="B78" s="578"/>
      <c r="C78" s="584" t="s">
        <v>37</v>
      </c>
      <c r="D78" s="21">
        <v>45268</v>
      </c>
      <c r="E78" s="102"/>
      <c r="F78" s="103"/>
      <c r="G78" s="103"/>
      <c r="H78" s="103"/>
      <c r="I78" s="103"/>
      <c r="J78" s="103"/>
      <c r="K78" s="103"/>
      <c r="L78" s="103"/>
      <c r="M78" s="104"/>
      <c r="N78" s="580"/>
      <c r="O78" s="15"/>
      <c r="P78" s="15"/>
      <c r="Q78" s="15"/>
      <c r="R78" s="15"/>
    </row>
    <row r="79" spans="2:18" x14ac:dyDescent="0.25">
      <c r="B79" s="578"/>
      <c r="C79" s="584" t="s">
        <v>39</v>
      </c>
      <c r="D79" s="21">
        <v>45269</v>
      </c>
      <c r="E79" s="102"/>
      <c r="F79" s="103"/>
      <c r="G79" s="103"/>
      <c r="H79" s="103"/>
      <c r="I79" s="103"/>
      <c r="J79" s="103"/>
      <c r="K79" s="103"/>
      <c r="L79" s="103"/>
      <c r="M79" s="104"/>
      <c r="N79" s="580"/>
      <c r="O79" s="15"/>
      <c r="P79" s="15"/>
      <c r="Q79" s="15"/>
      <c r="R79" s="15"/>
    </row>
    <row r="80" spans="2:18" x14ac:dyDescent="0.25">
      <c r="B80" s="578"/>
      <c r="C80" s="584" t="s">
        <v>40</v>
      </c>
      <c r="D80" s="21">
        <v>45270</v>
      </c>
      <c r="E80" s="102"/>
      <c r="F80" s="103"/>
      <c r="G80" s="103"/>
      <c r="H80" s="103"/>
      <c r="I80" s="103"/>
      <c r="J80" s="103"/>
      <c r="K80" s="103"/>
      <c r="L80" s="103"/>
      <c r="M80" s="104"/>
      <c r="N80" s="580"/>
      <c r="O80" s="15"/>
      <c r="P80" s="15"/>
      <c r="Q80" s="15"/>
      <c r="R80" s="15"/>
    </row>
    <row r="81" spans="2:18" x14ac:dyDescent="0.25">
      <c r="B81" s="578"/>
      <c r="C81" s="581" t="s">
        <v>29</v>
      </c>
      <c r="D81" s="18">
        <v>45271</v>
      </c>
      <c r="E81" s="23"/>
      <c r="F81" s="33"/>
      <c r="G81" s="33"/>
      <c r="H81" s="203" t="s">
        <v>318</v>
      </c>
      <c r="I81" s="203" t="s">
        <v>318</v>
      </c>
      <c r="J81" s="19"/>
      <c r="K81" s="501" t="s">
        <v>310</v>
      </c>
      <c r="L81" s="501" t="s">
        <v>310</v>
      </c>
      <c r="M81" s="597" t="s">
        <v>310</v>
      </c>
      <c r="N81" s="580"/>
      <c r="O81" s="15"/>
      <c r="P81" s="15"/>
      <c r="Q81" s="15"/>
      <c r="R81" s="15"/>
    </row>
    <row r="82" spans="2:18" x14ac:dyDescent="0.25">
      <c r="B82" s="578"/>
      <c r="C82" s="581" t="s">
        <v>31</v>
      </c>
      <c r="D82" s="18">
        <v>45272</v>
      </c>
      <c r="E82" s="23"/>
      <c r="F82" s="33"/>
      <c r="G82" s="33"/>
      <c r="H82" s="203" t="s">
        <v>318</v>
      </c>
      <c r="I82" s="203" t="s">
        <v>318</v>
      </c>
      <c r="J82" s="19"/>
      <c r="K82" s="501" t="s">
        <v>310</v>
      </c>
      <c r="L82" s="501" t="s">
        <v>310</v>
      </c>
      <c r="M82" s="597" t="s">
        <v>310</v>
      </c>
      <c r="N82" s="580"/>
      <c r="O82" s="15"/>
      <c r="P82" s="15"/>
      <c r="Q82" s="15"/>
      <c r="R82" s="15"/>
    </row>
    <row r="83" spans="2:18" x14ac:dyDescent="0.25">
      <c r="B83" s="578"/>
      <c r="C83" s="585" t="s">
        <v>33</v>
      </c>
      <c r="D83" s="18">
        <v>45273</v>
      </c>
      <c r="E83" s="598"/>
      <c r="F83" s="310"/>
      <c r="G83" s="33"/>
      <c r="H83" s="203" t="s">
        <v>318</v>
      </c>
      <c r="I83" s="203" t="s">
        <v>318</v>
      </c>
      <c r="J83" s="19"/>
      <c r="K83" s="501" t="s">
        <v>310</v>
      </c>
      <c r="L83" s="501" t="s">
        <v>310</v>
      </c>
      <c r="M83" s="597" t="s">
        <v>310</v>
      </c>
      <c r="N83" s="580"/>
      <c r="O83" s="15"/>
      <c r="P83" s="15"/>
      <c r="Q83" s="15"/>
      <c r="R83" s="15"/>
    </row>
    <row r="84" spans="2:18" x14ac:dyDescent="0.25">
      <c r="B84" s="578"/>
      <c r="C84" s="581" t="s">
        <v>35</v>
      </c>
      <c r="D84" s="18">
        <v>45274</v>
      </c>
      <c r="E84" s="598"/>
      <c r="F84" s="310"/>
      <c r="G84" s="310"/>
      <c r="H84" s="203" t="s">
        <v>318</v>
      </c>
      <c r="I84" s="203" t="s">
        <v>318</v>
      </c>
      <c r="J84" s="19"/>
      <c r="K84" s="501" t="s">
        <v>310</v>
      </c>
      <c r="L84" s="501" t="s">
        <v>310</v>
      </c>
      <c r="M84" s="597" t="s">
        <v>310</v>
      </c>
      <c r="N84" s="580"/>
      <c r="O84" s="15"/>
      <c r="P84" s="15"/>
      <c r="Q84" s="15"/>
      <c r="R84" s="15"/>
    </row>
    <row r="85" spans="2:18" x14ac:dyDescent="0.25">
      <c r="B85" s="578"/>
      <c r="C85" s="581" t="s">
        <v>37</v>
      </c>
      <c r="D85" s="18">
        <v>45275</v>
      </c>
      <c r="E85" s="598"/>
      <c r="F85" s="310"/>
      <c r="G85" s="310"/>
      <c r="H85" s="203" t="s">
        <v>318</v>
      </c>
      <c r="I85" s="203" t="s">
        <v>318</v>
      </c>
      <c r="J85" s="19"/>
      <c r="K85" s="501" t="s">
        <v>310</v>
      </c>
      <c r="L85" s="501" t="s">
        <v>310</v>
      </c>
      <c r="M85" s="597" t="s">
        <v>310</v>
      </c>
      <c r="N85" s="580"/>
      <c r="O85" s="15"/>
      <c r="P85" s="15"/>
      <c r="Q85" s="15"/>
      <c r="R85" s="15"/>
    </row>
    <row r="86" spans="2:18" x14ac:dyDescent="0.25">
      <c r="B86" s="578"/>
      <c r="C86" s="584" t="s">
        <v>39</v>
      </c>
      <c r="D86" s="21">
        <v>45276</v>
      </c>
      <c r="E86" s="102"/>
      <c r="F86" s="103"/>
      <c r="G86" s="103"/>
      <c r="H86" s="103"/>
      <c r="I86" s="103"/>
      <c r="J86" s="103"/>
      <c r="K86" s="103"/>
      <c r="L86" s="103"/>
      <c r="M86" s="104"/>
      <c r="N86" s="580"/>
    </row>
    <row r="87" spans="2:18" x14ac:dyDescent="0.25">
      <c r="B87" s="578"/>
      <c r="C87" s="584" t="s">
        <v>40</v>
      </c>
      <c r="D87" s="21">
        <v>45277</v>
      </c>
      <c r="E87" s="102"/>
      <c r="F87" s="103"/>
      <c r="G87" s="103"/>
      <c r="H87" s="103"/>
      <c r="I87" s="103"/>
      <c r="J87" s="103"/>
      <c r="K87" s="103"/>
      <c r="L87" s="103"/>
      <c r="M87" s="104"/>
      <c r="N87" s="580"/>
    </row>
    <row r="88" spans="2:18" x14ac:dyDescent="0.25">
      <c r="B88" s="578"/>
      <c r="C88" s="584" t="s">
        <v>29</v>
      </c>
      <c r="D88" s="21">
        <v>45278</v>
      </c>
      <c r="E88" s="503" t="s">
        <v>96</v>
      </c>
      <c r="F88" s="504"/>
      <c r="G88" s="504"/>
      <c r="H88" s="504"/>
      <c r="I88" s="504"/>
      <c r="J88" s="504"/>
      <c r="K88" s="504"/>
      <c r="L88" s="504"/>
      <c r="M88" s="505"/>
      <c r="N88" s="580"/>
    </row>
    <row r="89" spans="2:18" x14ac:dyDescent="0.25">
      <c r="B89" s="578"/>
      <c r="C89" s="584" t="s">
        <v>31</v>
      </c>
      <c r="D89" s="21">
        <v>45300</v>
      </c>
      <c r="E89" s="503"/>
      <c r="F89" s="504"/>
      <c r="G89" s="504"/>
      <c r="H89" s="504"/>
      <c r="I89" s="504"/>
      <c r="J89" s="504"/>
      <c r="K89" s="504"/>
      <c r="L89" s="504"/>
      <c r="M89" s="505"/>
      <c r="N89" s="580"/>
    </row>
    <row r="90" spans="2:18" x14ac:dyDescent="0.25">
      <c r="B90" s="578"/>
      <c r="C90" s="581" t="s">
        <v>33</v>
      </c>
      <c r="D90" s="18">
        <v>45301</v>
      </c>
      <c r="E90" s="84" t="s">
        <v>69</v>
      </c>
      <c r="F90" s="85"/>
      <c r="G90" s="85"/>
      <c r="H90" s="85"/>
      <c r="I90" s="85"/>
      <c r="J90" s="85"/>
      <c r="K90" s="85"/>
      <c r="L90" s="85"/>
      <c r="M90" s="86"/>
      <c r="N90" s="580"/>
    </row>
    <row r="91" spans="2:18" x14ac:dyDescent="0.25">
      <c r="B91" s="578"/>
      <c r="C91" s="581" t="s">
        <v>35</v>
      </c>
      <c r="D91" s="18">
        <v>45302</v>
      </c>
      <c r="E91" s="87"/>
      <c r="F91" s="88"/>
      <c r="G91" s="88"/>
      <c r="H91" s="88"/>
      <c r="I91" s="88"/>
      <c r="J91" s="88"/>
      <c r="K91" s="88"/>
      <c r="L91" s="88"/>
      <c r="M91" s="89"/>
      <c r="N91" s="580"/>
    </row>
    <row r="92" spans="2:18" x14ac:dyDescent="0.25">
      <c r="B92" s="578"/>
      <c r="C92" s="581" t="s">
        <v>37</v>
      </c>
      <c r="D92" s="18">
        <v>45303</v>
      </c>
      <c r="E92" s="90"/>
      <c r="F92" s="91"/>
      <c r="G92" s="91"/>
      <c r="H92" s="91"/>
      <c r="I92" s="91"/>
      <c r="J92" s="91"/>
      <c r="K92" s="91"/>
      <c r="L92" s="91"/>
      <c r="M92" s="92"/>
      <c r="N92" s="580"/>
    </row>
    <row r="93" spans="2:18" x14ac:dyDescent="0.25">
      <c r="B93" s="578"/>
      <c r="C93" s="584" t="s">
        <v>39</v>
      </c>
      <c r="D93" s="21">
        <v>45304</v>
      </c>
      <c r="E93" s="102"/>
      <c r="F93" s="103"/>
      <c r="G93" s="103"/>
      <c r="H93" s="103"/>
      <c r="I93" s="103"/>
      <c r="J93" s="103"/>
      <c r="K93" s="103"/>
      <c r="L93" s="103"/>
      <c r="M93" s="104"/>
      <c r="N93" s="580"/>
    </row>
    <row r="94" spans="2:18" x14ac:dyDescent="0.25">
      <c r="B94" s="578"/>
      <c r="C94" s="584" t="s">
        <v>40</v>
      </c>
      <c r="D94" s="21">
        <v>45305</v>
      </c>
      <c r="E94" s="102"/>
      <c r="F94" s="103"/>
      <c r="G94" s="103"/>
      <c r="H94" s="103"/>
      <c r="I94" s="103"/>
      <c r="J94" s="103"/>
      <c r="K94" s="103"/>
      <c r="L94" s="103"/>
      <c r="M94" s="104"/>
      <c r="N94" s="580"/>
    </row>
    <row r="95" spans="2:18" x14ac:dyDescent="0.25">
      <c r="B95" s="578"/>
      <c r="C95" s="581" t="s">
        <v>29</v>
      </c>
      <c r="D95" s="18">
        <v>45306</v>
      </c>
      <c r="E95" s="84" t="s">
        <v>69</v>
      </c>
      <c r="F95" s="85"/>
      <c r="G95" s="85"/>
      <c r="H95" s="85"/>
      <c r="I95" s="85"/>
      <c r="J95" s="85"/>
      <c r="K95" s="85"/>
      <c r="L95" s="85"/>
      <c r="M95" s="86"/>
      <c r="N95" s="580"/>
    </row>
    <row r="96" spans="2:18" x14ac:dyDescent="0.25">
      <c r="B96" s="578"/>
      <c r="C96" s="581" t="s">
        <v>31</v>
      </c>
      <c r="D96" s="18">
        <v>45307</v>
      </c>
      <c r="E96" s="87"/>
      <c r="F96" s="88"/>
      <c r="G96" s="88"/>
      <c r="H96" s="88"/>
      <c r="I96" s="88"/>
      <c r="J96" s="88"/>
      <c r="K96" s="88"/>
      <c r="L96" s="88"/>
      <c r="M96" s="89"/>
      <c r="N96" s="580"/>
    </row>
    <row r="97" spans="2:14" x14ac:dyDescent="0.25">
      <c r="B97" s="578"/>
      <c r="C97" s="581" t="s">
        <v>33</v>
      </c>
      <c r="D97" s="18">
        <v>45308</v>
      </c>
      <c r="E97" s="87"/>
      <c r="F97" s="88"/>
      <c r="G97" s="88"/>
      <c r="H97" s="88"/>
      <c r="I97" s="88"/>
      <c r="J97" s="88"/>
      <c r="K97" s="88"/>
      <c r="L97" s="88"/>
      <c r="M97" s="89"/>
      <c r="N97" s="580"/>
    </row>
    <row r="98" spans="2:14" x14ac:dyDescent="0.25">
      <c r="B98" s="578"/>
      <c r="C98" s="581" t="s">
        <v>35</v>
      </c>
      <c r="D98" s="18">
        <v>45309</v>
      </c>
      <c r="E98" s="87"/>
      <c r="F98" s="88"/>
      <c r="G98" s="88"/>
      <c r="H98" s="88"/>
      <c r="I98" s="88"/>
      <c r="J98" s="88"/>
      <c r="K98" s="88"/>
      <c r="L98" s="88"/>
      <c r="M98" s="89"/>
      <c r="N98" s="580"/>
    </row>
    <row r="99" spans="2:14" ht="15.75" thickBot="1" x14ac:dyDescent="0.3">
      <c r="B99" s="578"/>
      <c r="C99" s="599" t="s">
        <v>37</v>
      </c>
      <c r="D99" s="218">
        <v>45310</v>
      </c>
      <c r="E99" s="151"/>
      <c r="F99" s="152"/>
      <c r="G99" s="152"/>
      <c r="H99" s="152"/>
      <c r="I99" s="152"/>
      <c r="J99" s="152"/>
      <c r="K99" s="152"/>
      <c r="L99" s="152"/>
      <c r="M99" s="153"/>
      <c r="N99" s="580"/>
    </row>
    <row r="100" spans="2:14" x14ac:dyDescent="0.25">
      <c r="B100" s="578"/>
      <c r="C100" s="77" t="s">
        <v>47</v>
      </c>
      <c r="D100" s="78"/>
      <c r="E100" s="79"/>
      <c r="F100" s="79"/>
      <c r="G100" s="79"/>
      <c r="H100" s="79"/>
      <c r="I100" s="79"/>
      <c r="J100" s="79"/>
      <c r="K100" s="79"/>
      <c r="L100" s="79"/>
      <c r="M100" s="80"/>
      <c r="N100" s="600"/>
    </row>
    <row r="101" spans="2:14" ht="15.75" thickBot="1" x14ac:dyDescent="0.3">
      <c r="B101" s="60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3"/>
      <c r="N101" s="602"/>
    </row>
  </sheetData>
  <mergeCells count="51">
    <mergeCell ref="C100:M101"/>
    <mergeCell ref="E87:M87"/>
    <mergeCell ref="E88:M89"/>
    <mergeCell ref="E90:M92"/>
    <mergeCell ref="E93:M93"/>
    <mergeCell ref="E94:M94"/>
    <mergeCell ref="E95:M99"/>
    <mergeCell ref="E73:M73"/>
    <mergeCell ref="E74:M77"/>
    <mergeCell ref="E78:M78"/>
    <mergeCell ref="E79:M79"/>
    <mergeCell ref="E80:M80"/>
    <mergeCell ref="E86:M86"/>
    <mergeCell ref="E58:M58"/>
    <mergeCell ref="E59:M59"/>
    <mergeCell ref="E60:M64"/>
    <mergeCell ref="E65:M65"/>
    <mergeCell ref="E66:M66"/>
    <mergeCell ref="E72:M72"/>
    <mergeCell ref="E41:M41"/>
    <mergeCell ref="E44:M44"/>
    <mergeCell ref="E45:M45"/>
    <mergeCell ref="E46:M50"/>
    <mergeCell ref="E51:M51"/>
    <mergeCell ref="E52:M52"/>
    <mergeCell ref="E24:M24"/>
    <mergeCell ref="E30:M30"/>
    <mergeCell ref="E31:M31"/>
    <mergeCell ref="E32:M36"/>
    <mergeCell ref="E37:M37"/>
    <mergeCell ref="E38:M38"/>
    <mergeCell ref="B7:C7"/>
    <mergeCell ref="B8:C8"/>
    <mergeCell ref="B9:N9"/>
    <mergeCell ref="B10:B101"/>
    <mergeCell ref="C10:D10"/>
    <mergeCell ref="N10:N101"/>
    <mergeCell ref="E16:M16"/>
    <mergeCell ref="E17:M17"/>
    <mergeCell ref="E18:M22"/>
    <mergeCell ref="E23:M23"/>
    <mergeCell ref="B2:N2"/>
    <mergeCell ref="B3:N3"/>
    <mergeCell ref="B4:N4"/>
    <mergeCell ref="B5:N5"/>
    <mergeCell ref="B6:C6"/>
    <mergeCell ref="D6:F6"/>
    <mergeCell ref="G6:H6"/>
    <mergeCell ref="I6:J6"/>
    <mergeCell ref="K6:L6"/>
    <mergeCell ref="M6:N6"/>
  </mergeCells>
  <conditionalFormatting sqref="K27:L27">
    <cfRule type="expression" dxfId="27" priority="3" stopIfTrue="1">
      <formula>NOT(MONTH(K27)=$C$42)</formula>
    </cfRule>
    <cfRule type="expression" dxfId="26" priority="4" stopIfTrue="1">
      <formula>MATCH(K27,(((#REF!))),0)&gt;0</formula>
    </cfRule>
  </conditionalFormatting>
  <conditionalFormatting sqref="K12:M14">
    <cfRule type="expression" dxfId="25" priority="1" stopIfTrue="1">
      <formula>NOT(MONTH(K12)=$C$42)</formula>
    </cfRule>
    <cfRule type="expression" dxfId="24" priority="2" stopIfTrue="1">
      <formula>MATCH(K12,(((#REF!))),0)&gt;0</formula>
    </cfRule>
  </conditionalFormatting>
  <conditionalFormatting sqref="K26:M26">
    <cfRule type="expression" dxfId="23" priority="5" stopIfTrue="1">
      <formula>NOT(MONTH(K26)=$C$42)</formula>
    </cfRule>
    <cfRule type="expression" dxfId="22" priority="6" stopIfTrue="1">
      <formula>MATCH(K26,(((#REF!))),0)&gt;0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C8302-1D6A-4EB4-A9FB-9C9D737C90E3}">
  <sheetPr>
    <tabColor rgb="FF00B0F0"/>
  </sheetPr>
  <dimension ref="A1:W872"/>
  <sheetViews>
    <sheetView workbookViewId="0">
      <selection sqref="A1:W1048576"/>
    </sheetView>
  </sheetViews>
  <sheetFormatPr defaultRowHeight="15" x14ac:dyDescent="0.25"/>
  <cols>
    <col min="1" max="1" width="9.140625" style="2"/>
    <col min="2" max="8" width="18.85546875" style="33" customWidth="1"/>
    <col min="9" max="10" width="18.85546875" style="45" customWidth="1"/>
    <col min="11" max="12" width="18.85546875" style="33" customWidth="1"/>
    <col min="13" max="13" width="18.85546875" style="1" customWidth="1"/>
    <col min="14" max="14" width="18.85546875" style="2" customWidth="1"/>
    <col min="15" max="15" width="8.85546875" style="2"/>
    <col min="16" max="16" width="16.140625" style="2" customWidth="1"/>
    <col min="17" max="17" width="8.85546875" style="2"/>
    <col min="18" max="18" width="10" style="2" customWidth="1"/>
    <col min="19" max="23" width="9.140625" style="2"/>
  </cols>
  <sheetData>
    <row r="1" spans="2:18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8" ht="23.25" x14ac:dyDescent="0.25">
      <c r="B2" s="105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2:18" ht="20.25" x14ac:dyDescent="0.25"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</row>
    <row r="4" spans="2:18" ht="19.5" thickBot="1" x14ac:dyDescent="0.3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</row>
    <row r="5" spans="2:18" ht="40.5" customHeight="1" thickBot="1" x14ac:dyDescent="0.3">
      <c r="B5" s="114" t="s">
        <v>319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</row>
    <row r="6" spans="2:18" ht="42.75" customHeight="1" x14ac:dyDescent="0.25">
      <c r="B6" s="117" t="s">
        <v>113</v>
      </c>
      <c r="C6" s="118"/>
      <c r="D6" s="562" t="s">
        <v>276</v>
      </c>
      <c r="E6" s="562"/>
      <c r="F6" s="562"/>
      <c r="G6" s="435" t="s">
        <v>277</v>
      </c>
      <c r="H6" s="435"/>
      <c r="I6" s="436" t="s">
        <v>278</v>
      </c>
      <c r="J6" s="436"/>
      <c r="K6" s="385" t="s">
        <v>279</v>
      </c>
      <c r="L6" s="385"/>
      <c r="M6" s="275" t="s">
        <v>280</v>
      </c>
      <c r="N6" s="563"/>
    </row>
    <row r="7" spans="2:18" ht="48" x14ac:dyDescent="0.25">
      <c r="B7" s="119" t="s">
        <v>4</v>
      </c>
      <c r="C7" s="120"/>
      <c r="D7" s="515" t="s">
        <v>281</v>
      </c>
      <c r="E7" s="441" t="s">
        <v>282</v>
      </c>
      <c r="F7" s="564" t="s">
        <v>283</v>
      </c>
      <c r="G7" s="565" t="s">
        <v>284</v>
      </c>
      <c r="H7" s="566" t="s">
        <v>285</v>
      </c>
      <c r="I7" s="445" t="s">
        <v>286</v>
      </c>
      <c r="J7" s="567" t="s">
        <v>287</v>
      </c>
      <c r="K7" s="447" t="s">
        <v>288</v>
      </c>
      <c r="L7" s="568" t="s">
        <v>289</v>
      </c>
      <c r="M7" s="569" t="s">
        <v>290</v>
      </c>
      <c r="N7" s="570" t="s">
        <v>291</v>
      </c>
    </row>
    <row r="8" spans="2:18" ht="24.75" thickBot="1" x14ac:dyDescent="0.3">
      <c r="B8" s="134" t="s">
        <v>12</v>
      </c>
      <c r="C8" s="135"/>
      <c r="D8" s="6" t="s">
        <v>292</v>
      </c>
      <c r="E8" s="6" t="s">
        <v>302</v>
      </c>
      <c r="F8" s="6" t="s">
        <v>294</v>
      </c>
      <c r="G8" s="6" t="s">
        <v>320</v>
      </c>
      <c r="H8" s="6" t="s">
        <v>321</v>
      </c>
      <c r="I8" s="48" t="s">
        <v>297</v>
      </c>
      <c r="J8" s="48" t="s">
        <v>298</v>
      </c>
      <c r="K8" s="48" t="s">
        <v>322</v>
      </c>
      <c r="L8" s="48" t="s">
        <v>323</v>
      </c>
      <c r="M8" s="48" t="s">
        <v>324</v>
      </c>
      <c r="N8" s="571" t="s">
        <v>187</v>
      </c>
    </row>
    <row r="9" spans="2:18" ht="18.75" thickBot="1" x14ac:dyDescent="0.3">
      <c r="B9" s="572" t="s">
        <v>303</v>
      </c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4"/>
    </row>
    <row r="10" spans="2:18" ht="15.75" thickBot="1" x14ac:dyDescent="0.3">
      <c r="B10" s="575"/>
      <c r="C10" s="457" t="s">
        <v>19</v>
      </c>
      <c r="D10" s="321"/>
      <c r="E10" s="9" t="s">
        <v>20</v>
      </c>
      <c r="F10" s="9" t="s">
        <v>21</v>
      </c>
      <c r="G10" s="9" t="s">
        <v>22</v>
      </c>
      <c r="H10" s="9" t="s">
        <v>23</v>
      </c>
      <c r="I10" s="9" t="s">
        <v>24</v>
      </c>
      <c r="J10" s="9" t="s">
        <v>25</v>
      </c>
      <c r="K10" s="9" t="s">
        <v>26</v>
      </c>
      <c r="L10" s="10" t="s">
        <v>27</v>
      </c>
      <c r="M10" s="576" t="s">
        <v>28</v>
      </c>
      <c r="N10" s="577"/>
      <c r="O10" s="15"/>
      <c r="P10" s="15" t="s">
        <v>307</v>
      </c>
      <c r="Q10" s="15">
        <f>COUNTIF(B10:N99,"Medicina urg.")</f>
        <v>14</v>
      </c>
      <c r="R10" s="15">
        <v>14</v>
      </c>
    </row>
    <row r="11" spans="2:18" x14ac:dyDescent="0.25">
      <c r="B11" s="578"/>
      <c r="C11" s="579" t="s">
        <v>29</v>
      </c>
      <c r="D11" s="13">
        <v>45201</v>
      </c>
      <c r="E11" s="339" t="s">
        <v>69</v>
      </c>
      <c r="F11" s="340"/>
      <c r="G11" s="340"/>
      <c r="H11" s="340"/>
      <c r="I11" s="340"/>
      <c r="J11" s="340"/>
      <c r="K11" s="340"/>
      <c r="L11" s="340"/>
      <c r="M11" s="341"/>
      <c r="N11" s="580"/>
      <c r="O11" s="15"/>
      <c r="P11" s="15" t="s">
        <v>305</v>
      </c>
      <c r="Q11" s="15">
        <f>COUNTIF(B9:N99,"Chir. Urgenza")</f>
        <v>14</v>
      </c>
      <c r="R11" s="15">
        <v>14</v>
      </c>
    </row>
    <row r="12" spans="2:18" x14ac:dyDescent="0.25">
      <c r="B12" s="578"/>
      <c r="C12" s="581" t="s">
        <v>31</v>
      </c>
      <c r="D12" s="18">
        <v>45202</v>
      </c>
      <c r="E12" s="342"/>
      <c r="F12" s="343"/>
      <c r="G12" s="343"/>
      <c r="H12" s="343"/>
      <c r="I12" s="343"/>
      <c r="J12" s="343"/>
      <c r="K12" s="343"/>
      <c r="L12" s="343"/>
      <c r="M12" s="344"/>
      <c r="N12" s="580"/>
      <c r="O12" s="15"/>
      <c r="P12" s="15" t="s">
        <v>309</v>
      </c>
      <c r="Q12" s="15">
        <f>COUNTIF(B9:N99,"Anestesiologia")</f>
        <v>14</v>
      </c>
      <c r="R12" s="15">
        <v>14</v>
      </c>
    </row>
    <row r="13" spans="2:18" x14ac:dyDescent="0.25">
      <c r="B13" s="578"/>
      <c r="C13" s="581" t="s">
        <v>33</v>
      </c>
      <c r="D13" s="18">
        <v>45203</v>
      </c>
      <c r="E13" s="342"/>
      <c r="F13" s="343"/>
      <c r="G13" s="343"/>
      <c r="H13" s="343"/>
      <c r="I13" s="343"/>
      <c r="J13" s="343"/>
      <c r="K13" s="343"/>
      <c r="L13" s="343"/>
      <c r="M13" s="344"/>
      <c r="N13" s="580"/>
      <c r="O13" s="15"/>
      <c r="P13" s="15" t="s">
        <v>310</v>
      </c>
      <c r="Q13" s="15">
        <f>COUNTIF(B9:N99,"Mal. Sangue")</f>
        <v>21</v>
      </c>
      <c r="R13" s="15">
        <v>21</v>
      </c>
    </row>
    <row r="14" spans="2:18" x14ac:dyDescent="0.25">
      <c r="B14" s="578"/>
      <c r="C14" s="581" t="s">
        <v>35</v>
      </c>
      <c r="D14" s="18">
        <v>45204</v>
      </c>
      <c r="E14" s="342"/>
      <c r="F14" s="343"/>
      <c r="G14" s="343"/>
      <c r="H14" s="343"/>
      <c r="I14" s="343"/>
      <c r="J14" s="343"/>
      <c r="K14" s="343"/>
      <c r="L14" s="343"/>
      <c r="M14" s="344"/>
      <c r="N14" s="580"/>
      <c r="O14" s="15"/>
      <c r="P14" s="15" t="s">
        <v>308</v>
      </c>
      <c r="Q14" s="15">
        <f>COUNTIF(B9:N99,"Oncologia")</f>
        <v>14</v>
      </c>
      <c r="R14" s="15">
        <v>14</v>
      </c>
    </row>
    <row r="15" spans="2:18" x14ac:dyDescent="0.25">
      <c r="B15" s="578"/>
      <c r="C15" s="581" t="s">
        <v>37</v>
      </c>
      <c r="D15" s="18">
        <v>45205</v>
      </c>
      <c r="E15" s="345"/>
      <c r="F15" s="346"/>
      <c r="G15" s="346"/>
      <c r="H15" s="346"/>
      <c r="I15" s="346"/>
      <c r="J15" s="346"/>
      <c r="K15" s="346"/>
      <c r="L15" s="346"/>
      <c r="M15" s="347"/>
      <c r="N15" s="580"/>
      <c r="O15" s="15"/>
      <c r="P15" s="15" t="s">
        <v>311</v>
      </c>
      <c r="Q15" s="15">
        <f>COUNTIF(B9:N99,"Geriatria")</f>
        <v>21</v>
      </c>
      <c r="R15" s="15">
        <v>21</v>
      </c>
    </row>
    <row r="16" spans="2:18" x14ac:dyDescent="0.25">
      <c r="B16" s="578"/>
      <c r="C16" s="584" t="s">
        <v>39</v>
      </c>
      <c r="D16" s="21">
        <v>45206</v>
      </c>
      <c r="E16" s="102"/>
      <c r="F16" s="103"/>
      <c r="G16" s="103"/>
      <c r="H16" s="103"/>
      <c r="I16" s="103"/>
      <c r="J16" s="103"/>
      <c r="K16" s="103"/>
      <c r="L16" s="103"/>
      <c r="M16" s="104"/>
      <c r="N16" s="580"/>
      <c r="O16" s="15"/>
      <c r="P16" s="15" t="s">
        <v>306</v>
      </c>
      <c r="Q16" s="15">
        <f>COUNTIF(B9:N99,"Reumatologia")</f>
        <v>14</v>
      </c>
      <c r="R16" s="15">
        <v>14</v>
      </c>
    </row>
    <row r="17" spans="2:18" x14ac:dyDescent="0.25">
      <c r="B17" s="578"/>
      <c r="C17" s="584" t="s">
        <v>40</v>
      </c>
      <c r="D17" s="21">
        <v>45207</v>
      </c>
      <c r="E17" s="102"/>
      <c r="F17" s="103"/>
      <c r="G17" s="103"/>
      <c r="H17" s="103"/>
      <c r="I17" s="103"/>
      <c r="J17" s="103"/>
      <c r="K17" s="103"/>
      <c r="L17" s="103"/>
      <c r="M17" s="104"/>
      <c r="N17" s="580"/>
      <c r="O17" s="15"/>
      <c r="P17" s="15" t="s">
        <v>244</v>
      </c>
      <c r="Q17" s="15">
        <f>COUNTIF(B9:N99,"Medicina Interna")</f>
        <v>35</v>
      </c>
      <c r="R17" s="15">
        <v>35</v>
      </c>
    </row>
    <row r="18" spans="2:18" x14ac:dyDescent="0.25">
      <c r="B18" s="578"/>
      <c r="C18" s="581" t="s">
        <v>29</v>
      </c>
      <c r="D18" s="18">
        <v>45208</v>
      </c>
      <c r="E18" s="377" t="s">
        <v>304</v>
      </c>
      <c r="F18" s="378" t="s">
        <v>304</v>
      </c>
      <c r="G18" s="378" t="s">
        <v>304</v>
      </c>
      <c r="H18" s="468" t="s">
        <v>305</v>
      </c>
      <c r="I18" s="468" t="s">
        <v>305</v>
      </c>
      <c r="J18" s="19"/>
      <c r="K18" s="376" t="s">
        <v>306</v>
      </c>
      <c r="L18" s="376" t="s">
        <v>306</v>
      </c>
      <c r="M18" s="583" t="s">
        <v>306</v>
      </c>
      <c r="N18" s="580"/>
      <c r="O18" s="15"/>
      <c r="P18" s="15" t="s">
        <v>312</v>
      </c>
      <c r="Q18" s="15">
        <f>COUNTIF(B9:N99,"Medicina Famiglia")</f>
        <v>14</v>
      </c>
      <c r="R18" s="15">
        <v>14</v>
      </c>
    </row>
    <row r="19" spans="2:18" x14ac:dyDescent="0.25">
      <c r="B19" s="578"/>
      <c r="C19" s="581" t="s">
        <v>31</v>
      </c>
      <c r="D19" s="18">
        <v>45209</v>
      </c>
      <c r="E19" s="377" t="s">
        <v>304</v>
      </c>
      <c r="F19" s="378" t="s">
        <v>304</v>
      </c>
      <c r="G19" s="378" t="s">
        <v>304</v>
      </c>
      <c r="H19" s="468" t="s">
        <v>305</v>
      </c>
      <c r="I19" s="468" t="s">
        <v>305</v>
      </c>
      <c r="J19" s="19"/>
      <c r="K19" s="443" t="s">
        <v>308</v>
      </c>
      <c r="L19" s="443" t="s">
        <v>308</v>
      </c>
      <c r="M19" s="582" t="s">
        <v>308</v>
      </c>
      <c r="N19" s="580"/>
      <c r="O19" s="15"/>
      <c r="P19" s="15" t="s">
        <v>313</v>
      </c>
      <c r="Q19" s="15">
        <f>COUNTIF(B9:N99,"Chirurgia Gen.")</f>
        <v>35</v>
      </c>
      <c r="R19" s="15">
        <v>35</v>
      </c>
    </row>
    <row r="20" spans="2:18" x14ac:dyDescent="0.25">
      <c r="B20" s="578"/>
      <c r="C20" s="581" t="s">
        <v>33</v>
      </c>
      <c r="D20" s="18">
        <v>45210</v>
      </c>
      <c r="E20" s="377" t="s">
        <v>304</v>
      </c>
      <c r="F20" s="378" t="s">
        <v>304</v>
      </c>
      <c r="G20" s="378" t="s">
        <v>304</v>
      </c>
      <c r="H20" s="468" t="s">
        <v>305</v>
      </c>
      <c r="I20" s="468" t="s">
        <v>305</v>
      </c>
      <c r="J20" s="19"/>
      <c r="K20" s="443" t="s">
        <v>308</v>
      </c>
      <c r="L20" s="443" t="s">
        <v>308</v>
      </c>
      <c r="M20" s="582" t="s">
        <v>308</v>
      </c>
      <c r="N20" s="580"/>
      <c r="O20" s="15"/>
      <c r="P20" s="15" t="s">
        <v>314</v>
      </c>
      <c r="Q20" s="15">
        <f>COUNTIF(B9:N99,"Chir. Oncologica")</f>
        <v>14</v>
      </c>
      <c r="R20" s="15">
        <v>14</v>
      </c>
    </row>
    <row r="21" spans="2:18" x14ac:dyDescent="0.25">
      <c r="B21" s="578"/>
      <c r="C21" s="581" t="s">
        <v>35</v>
      </c>
      <c r="D21" s="18">
        <v>45211</v>
      </c>
      <c r="E21" s="377" t="s">
        <v>304</v>
      </c>
      <c r="F21" s="378" t="s">
        <v>304</v>
      </c>
      <c r="G21" s="378" t="s">
        <v>304</v>
      </c>
      <c r="H21" s="468" t="s">
        <v>305</v>
      </c>
      <c r="I21" s="468" t="s">
        <v>305</v>
      </c>
      <c r="J21" s="19"/>
      <c r="K21" s="443" t="s">
        <v>308</v>
      </c>
      <c r="L21" s="443" t="s">
        <v>308</v>
      </c>
      <c r="M21" s="582" t="s">
        <v>308</v>
      </c>
      <c r="N21" s="580"/>
      <c r="O21" s="15"/>
      <c r="P21" s="15"/>
      <c r="Q21" s="15"/>
      <c r="R21" s="15"/>
    </row>
    <row r="22" spans="2:18" x14ac:dyDescent="0.25">
      <c r="B22" s="578"/>
      <c r="C22" s="581" t="s">
        <v>37</v>
      </c>
      <c r="D22" s="18">
        <v>45212</v>
      </c>
      <c r="E22" s="377" t="s">
        <v>304</v>
      </c>
      <c r="F22" s="378" t="s">
        <v>304</v>
      </c>
      <c r="G22" s="378" t="s">
        <v>304</v>
      </c>
      <c r="H22" s="468" t="s">
        <v>305</v>
      </c>
      <c r="I22" s="468" t="s">
        <v>305</v>
      </c>
      <c r="J22" s="19"/>
      <c r="K22" s="376" t="s">
        <v>306</v>
      </c>
      <c r="L22" s="376" t="s">
        <v>306</v>
      </c>
      <c r="M22" s="583" t="s">
        <v>306</v>
      </c>
      <c r="N22" s="580"/>
      <c r="O22" s="15"/>
      <c r="P22" s="15"/>
      <c r="Q22" s="15"/>
      <c r="R22" s="15"/>
    </row>
    <row r="23" spans="2:18" x14ac:dyDescent="0.25">
      <c r="B23" s="578"/>
      <c r="C23" s="584" t="s">
        <v>39</v>
      </c>
      <c r="D23" s="21">
        <v>45213</v>
      </c>
      <c r="E23" s="102"/>
      <c r="F23" s="103"/>
      <c r="G23" s="103"/>
      <c r="H23" s="103"/>
      <c r="I23" s="103"/>
      <c r="J23" s="103"/>
      <c r="K23" s="103"/>
      <c r="L23" s="103"/>
      <c r="M23" s="104"/>
      <c r="N23" s="580"/>
      <c r="O23" s="15"/>
      <c r="P23" s="15"/>
      <c r="Q23" s="15"/>
      <c r="R23" s="15"/>
    </row>
    <row r="24" spans="2:18" ht="15.75" thickBot="1" x14ac:dyDescent="0.3">
      <c r="B24" s="578"/>
      <c r="C24" s="584" t="s">
        <v>40</v>
      </c>
      <c r="D24" s="21">
        <v>45214</v>
      </c>
      <c r="E24" s="102"/>
      <c r="F24" s="103"/>
      <c r="G24" s="103"/>
      <c r="H24" s="103"/>
      <c r="I24" s="103"/>
      <c r="J24" s="103"/>
      <c r="K24" s="103"/>
      <c r="L24" s="103"/>
      <c r="M24" s="104"/>
      <c r="N24" s="580"/>
      <c r="O24" s="15"/>
      <c r="P24" s="15"/>
      <c r="Q24" s="15"/>
      <c r="R24" s="15"/>
    </row>
    <row r="25" spans="2:18" x14ac:dyDescent="0.25">
      <c r="B25" s="578"/>
      <c r="C25" s="585" t="s">
        <v>29</v>
      </c>
      <c r="D25" s="18">
        <v>45215</v>
      </c>
      <c r="E25" s="339" t="s">
        <v>69</v>
      </c>
      <c r="F25" s="340"/>
      <c r="G25" s="340"/>
      <c r="H25" s="340"/>
      <c r="I25" s="340"/>
      <c r="J25" s="340"/>
      <c r="K25" s="340"/>
      <c r="L25" s="340"/>
      <c r="M25" s="341"/>
      <c r="N25" s="580"/>
      <c r="O25" s="15"/>
      <c r="P25" s="15"/>
      <c r="Q25" s="15"/>
      <c r="R25" s="15"/>
    </row>
    <row r="26" spans="2:18" x14ac:dyDescent="0.25">
      <c r="B26" s="578"/>
      <c r="C26" s="581" t="s">
        <v>31</v>
      </c>
      <c r="D26" s="18">
        <v>45216</v>
      </c>
      <c r="E26" s="342"/>
      <c r="F26" s="343"/>
      <c r="G26" s="343"/>
      <c r="H26" s="343"/>
      <c r="I26" s="343"/>
      <c r="J26" s="343"/>
      <c r="K26" s="343"/>
      <c r="L26" s="343"/>
      <c r="M26" s="344"/>
      <c r="N26" s="580"/>
      <c r="O26" s="15"/>
      <c r="P26" s="15"/>
      <c r="Q26" s="15"/>
      <c r="R26" s="15"/>
    </row>
    <row r="27" spans="2:18" x14ac:dyDescent="0.25">
      <c r="B27" s="578"/>
      <c r="C27" s="581" t="s">
        <v>33</v>
      </c>
      <c r="D27" s="18">
        <v>45217</v>
      </c>
      <c r="E27" s="342"/>
      <c r="F27" s="343"/>
      <c r="G27" s="343"/>
      <c r="H27" s="343"/>
      <c r="I27" s="343"/>
      <c r="J27" s="343"/>
      <c r="K27" s="343"/>
      <c r="L27" s="343"/>
      <c r="M27" s="344"/>
      <c r="N27" s="580"/>
      <c r="O27" s="15"/>
      <c r="P27" s="15"/>
      <c r="Q27" s="15"/>
      <c r="R27" s="15"/>
    </row>
    <row r="28" spans="2:18" x14ac:dyDescent="0.25">
      <c r="B28" s="578"/>
      <c r="C28" s="581" t="s">
        <v>35</v>
      </c>
      <c r="D28" s="18">
        <v>45218</v>
      </c>
      <c r="E28" s="342"/>
      <c r="F28" s="343"/>
      <c r="G28" s="343"/>
      <c r="H28" s="343"/>
      <c r="I28" s="343"/>
      <c r="J28" s="343"/>
      <c r="K28" s="343"/>
      <c r="L28" s="343"/>
      <c r="M28" s="344"/>
      <c r="N28" s="580"/>
      <c r="O28" s="15"/>
      <c r="P28" s="15"/>
      <c r="Q28" s="15"/>
      <c r="R28" s="15"/>
    </row>
    <row r="29" spans="2:18" x14ac:dyDescent="0.25">
      <c r="B29" s="578"/>
      <c r="C29" s="581" t="s">
        <v>37</v>
      </c>
      <c r="D29" s="18">
        <v>45219</v>
      </c>
      <c r="E29" s="345"/>
      <c r="F29" s="346"/>
      <c r="G29" s="346"/>
      <c r="H29" s="346"/>
      <c r="I29" s="346"/>
      <c r="J29" s="346"/>
      <c r="K29" s="346"/>
      <c r="L29" s="346"/>
      <c r="M29" s="347"/>
      <c r="N29" s="580"/>
      <c r="O29" s="15"/>
      <c r="P29" s="15"/>
      <c r="Q29" s="15"/>
      <c r="R29" s="15"/>
    </row>
    <row r="30" spans="2:18" x14ac:dyDescent="0.25">
      <c r="B30" s="578"/>
      <c r="C30" s="584" t="s">
        <v>39</v>
      </c>
      <c r="D30" s="21">
        <v>45220</v>
      </c>
      <c r="E30" s="102"/>
      <c r="F30" s="103"/>
      <c r="G30" s="103"/>
      <c r="H30" s="103"/>
      <c r="I30" s="103"/>
      <c r="J30" s="103"/>
      <c r="K30" s="103"/>
      <c r="L30" s="103"/>
      <c r="M30" s="104"/>
      <c r="N30" s="580"/>
      <c r="O30" s="15"/>
      <c r="P30" s="15"/>
      <c r="Q30" s="15"/>
      <c r="R30" s="15"/>
    </row>
    <row r="31" spans="2:18" x14ac:dyDescent="0.25">
      <c r="B31" s="578"/>
      <c r="C31" s="584" t="s">
        <v>40</v>
      </c>
      <c r="D31" s="21">
        <v>45221</v>
      </c>
      <c r="E31" s="102"/>
      <c r="F31" s="103"/>
      <c r="G31" s="103"/>
      <c r="H31" s="103"/>
      <c r="I31" s="103"/>
      <c r="J31" s="103"/>
      <c r="K31" s="103"/>
      <c r="L31" s="103"/>
      <c r="M31" s="104"/>
      <c r="N31" s="580"/>
      <c r="O31" s="15"/>
      <c r="P31" s="15"/>
      <c r="Q31" s="15"/>
      <c r="R31" s="15"/>
    </row>
    <row r="32" spans="2:18" x14ac:dyDescent="0.25">
      <c r="B32" s="578"/>
      <c r="C32" s="581" t="s">
        <v>29</v>
      </c>
      <c r="D32" s="18">
        <v>45222</v>
      </c>
      <c r="E32" s="377" t="s">
        <v>304</v>
      </c>
      <c r="F32" s="378" t="s">
        <v>304</v>
      </c>
      <c r="G32" s="378" t="s">
        <v>304</v>
      </c>
      <c r="H32" s="468" t="s">
        <v>305</v>
      </c>
      <c r="I32" s="468" t="s">
        <v>305</v>
      </c>
      <c r="J32" s="19"/>
      <c r="K32" s="376" t="s">
        <v>306</v>
      </c>
      <c r="L32" s="376" t="s">
        <v>306</v>
      </c>
      <c r="M32" s="583" t="s">
        <v>306</v>
      </c>
      <c r="N32" s="580"/>
      <c r="O32" s="15"/>
      <c r="P32" s="15"/>
      <c r="Q32" s="15"/>
      <c r="R32" s="15"/>
    </row>
    <row r="33" spans="2:18" x14ac:dyDescent="0.25">
      <c r="B33" s="578"/>
      <c r="C33" s="581" t="s">
        <v>31</v>
      </c>
      <c r="D33" s="18">
        <v>45223</v>
      </c>
      <c r="E33" s="377" t="s">
        <v>304</v>
      </c>
      <c r="F33" s="378" t="s">
        <v>304</v>
      </c>
      <c r="G33" s="378" t="s">
        <v>304</v>
      </c>
      <c r="H33" s="468" t="s">
        <v>305</v>
      </c>
      <c r="I33" s="468" t="s">
        <v>305</v>
      </c>
      <c r="J33" s="19"/>
      <c r="K33" s="443" t="s">
        <v>308</v>
      </c>
      <c r="L33" s="443" t="s">
        <v>308</v>
      </c>
      <c r="M33" s="582" t="s">
        <v>308</v>
      </c>
      <c r="N33" s="580"/>
      <c r="O33" s="15"/>
      <c r="P33" s="15"/>
      <c r="Q33" s="15"/>
      <c r="R33" s="15"/>
    </row>
    <row r="34" spans="2:18" x14ac:dyDescent="0.25">
      <c r="B34" s="578"/>
      <c r="C34" s="581" t="s">
        <v>33</v>
      </c>
      <c r="D34" s="18">
        <v>45224</v>
      </c>
      <c r="E34" s="377" t="s">
        <v>304</v>
      </c>
      <c r="F34" s="378" t="s">
        <v>304</v>
      </c>
      <c r="G34" s="378" t="s">
        <v>304</v>
      </c>
      <c r="H34" s="586" t="s">
        <v>311</v>
      </c>
      <c r="I34" s="586" t="s">
        <v>311</v>
      </c>
      <c r="J34" s="19"/>
      <c r="K34" s="443" t="s">
        <v>308</v>
      </c>
      <c r="L34" s="443" t="s">
        <v>308</v>
      </c>
      <c r="M34" s="299"/>
      <c r="N34" s="580"/>
      <c r="O34" s="15"/>
      <c r="P34" s="15"/>
      <c r="Q34" s="15"/>
      <c r="R34" s="15"/>
    </row>
    <row r="35" spans="2:18" x14ac:dyDescent="0.25">
      <c r="B35" s="578"/>
      <c r="C35" s="581" t="s">
        <v>35</v>
      </c>
      <c r="D35" s="18">
        <v>45225</v>
      </c>
      <c r="E35" s="377" t="s">
        <v>304</v>
      </c>
      <c r="F35" s="378" t="s">
        <v>304</v>
      </c>
      <c r="G35" s="378" t="s">
        <v>304</v>
      </c>
      <c r="H35" s="586" t="s">
        <v>311</v>
      </c>
      <c r="I35" s="586" t="s">
        <v>311</v>
      </c>
      <c r="J35" s="19"/>
      <c r="K35" s="376" t="s">
        <v>306</v>
      </c>
      <c r="L35" s="376" t="s">
        <v>306</v>
      </c>
      <c r="M35" s="583" t="s">
        <v>306</v>
      </c>
      <c r="N35" s="580"/>
      <c r="O35" s="15"/>
      <c r="P35" s="15"/>
      <c r="Q35" s="15"/>
      <c r="R35" s="15"/>
    </row>
    <row r="36" spans="2:18" x14ac:dyDescent="0.25">
      <c r="B36" s="578"/>
      <c r="C36" s="581" t="s">
        <v>37</v>
      </c>
      <c r="D36" s="18">
        <v>45226</v>
      </c>
      <c r="E36" s="377" t="s">
        <v>304</v>
      </c>
      <c r="F36" s="378" t="s">
        <v>304</v>
      </c>
      <c r="G36" s="378" t="s">
        <v>304</v>
      </c>
      <c r="H36" s="586" t="s">
        <v>311</v>
      </c>
      <c r="I36" s="586" t="s">
        <v>311</v>
      </c>
      <c r="J36" s="19"/>
      <c r="K36" s="376" t="s">
        <v>306</v>
      </c>
      <c r="L36" s="376" t="s">
        <v>306</v>
      </c>
      <c r="M36" s="299"/>
      <c r="N36" s="580"/>
      <c r="O36" s="15"/>
      <c r="P36" s="15"/>
      <c r="Q36" s="15"/>
      <c r="R36" s="15"/>
    </row>
    <row r="37" spans="2:18" x14ac:dyDescent="0.25">
      <c r="B37" s="578"/>
      <c r="C37" s="584" t="s">
        <v>39</v>
      </c>
      <c r="D37" s="21">
        <v>45227</v>
      </c>
      <c r="E37" s="102"/>
      <c r="F37" s="103"/>
      <c r="G37" s="103"/>
      <c r="H37" s="103"/>
      <c r="I37" s="103"/>
      <c r="J37" s="103"/>
      <c r="K37" s="103"/>
      <c r="L37" s="103"/>
      <c r="M37" s="104"/>
      <c r="N37" s="580"/>
      <c r="O37" s="15"/>
      <c r="P37" s="15"/>
      <c r="Q37" s="15"/>
      <c r="R37" s="15"/>
    </row>
    <row r="38" spans="2:18" ht="15.75" thickBot="1" x14ac:dyDescent="0.3">
      <c r="B38" s="578"/>
      <c r="C38" s="584" t="s">
        <v>40</v>
      </c>
      <c r="D38" s="21">
        <v>45228</v>
      </c>
      <c r="E38" s="102"/>
      <c r="F38" s="103"/>
      <c r="G38" s="103"/>
      <c r="H38" s="103"/>
      <c r="I38" s="103"/>
      <c r="J38" s="103"/>
      <c r="K38" s="103"/>
      <c r="L38" s="103"/>
      <c r="M38" s="104"/>
      <c r="N38" s="580"/>
      <c r="O38" s="15"/>
      <c r="P38" s="15"/>
      <c r="Q38" s="15"/>
      <c r="R38" s="15"/>
    </row>
    <row r="39" spans="2:18" x14ac:dyDescent="0.25">
      <c r="B39" s="578"/>
      <c r="C39" s="581" t="s">
        <v>29</v>
      </c>
      <c r="D39" s="18">
        <v>45229</v>
      </c>
      <c r="E39" s="339" t="s">
        <v>69</v>
      </c>
      <c r="F39" s="340"/>
      <c r="G39" s="340"/>
      <c r="H39" s="340"/>
      <c r="I39" s="340"/>
      <c r="J39" s="340"/>
      <c r="K39" s="340"/>
      <c r="L39" s="340"/>
      <c r="M39" s="341"/>
      <c r="N39" s="580"/>
      <c r="O39" s="15"/>
      <c r="P39" s="15"/>
      <c r="Q39" s="15"/>
      <c r="R39" s="15"/>
    </row>
    <row r="40" spans="2:18" x14ac:dyDescent="0.25">
      <c r="B40" s="578"/>
      <c r="C40" s="581" t="s">
        <v>31</v>
      </c>
      <c r="D40" s="18">
        <v>45230</v>
      </c>
      <c r="E40" s="342"/>
      <c r="F40" s="343"/>
      <c r="G40" s="343"/>
      <c r="H40" s="343"/>
      <c r="I40" s="343"/>
      <c r="J40" s="343"/>
      <c r="K40" s="343"/>
      <c r="L40" s="343"/>
      <c r="M40" s="344"/>
      <c r="N40" s="580"/>
      <c r="O40" s="15"/>
      <c r="P40" s="15"/>
      <c r="Q40" s="15"/>
      <c r="R40" s="15"/>
    </row>
    <row r="41" spans="2:18" x14ac:dyDescent="0.25">
      <c r="B41" s="578"/>
      <c r="C41" s="584" t="s">
        <v>33</v>
      </c>
      <c r="D41" s="21">
        <v>45231</v>
      </c>
      <c r="E41" s="342"/>
      <c r="F41" s="343"/>
      <c r="G41" s="343"/>
      <c r="H41" s="343"/>
      <c r="I41" s="343"/>
      <c r="J41" s="343"/>
      <c r="K41" s="343"/>
      <c r="L41" s="343"/>
      <c r="M41" s="344"/>
      <c r="N41" s="580"/>
      <c r="O41" s="15"/>
      <c r="P41" s="15"/>
      <c r="Q41" s="15"/>
      <c r="R41" s="15"/>
    </row>
    <row r="42" spans="2:18" x14ac:dyDescent="0.25">
      <c r="B42" s="578"/>
      <c r="C42" s="581" t="s">
        <v>35</v>
      </c>
      <c r="D42" s="18">
        <v>45232</v>
      </c>
      <c r="E42" s="342"/>
      <c r="F42" s="343"/>
      <c r="G42" s="343"/>
      <c r="H42" s="343"/>
      <c r="I42" s="343"/>
      <c r="J42" s="343"/>
      <c r="K42" s="343"/>
      <c r="L42" s="343"/>
      <c r="M42" s="344"/>
      <c r="N42" s="580"/>
      <c r="O42" s="15"/>
      <c r="P42" s="15"/>
      <c r="Q42" s="15"/>
      <c r="R42" s="15"/>
    </row>
    <row r="43" spans="2:18" x14ac:dyDescent="0.25">
      <c r="B43" s="578"/>
      <c r="C43" s="581" t="s">
        <v>37</v>
      </c>
      <c r="D43" s="18">
        <v>45233</v>
      </c>
      <c r="E43" s="345"/>
      <c r="F43" s="346"/>
      <c r="G43" s="346"/>
      <c r="H43" s="346"/>
      <c r="I43" s="346"/>
      <c r="J43" s="346"/>
      <c r="K43" s="346"/>
      <c r="L43" s="346"/>
      <c r="M43" s="347"/>
      <c r="N43" s="580"/>
      <c r="O43" s="15"/>
      <c r="P43" s="15"/>
      <c r="Q43" s="15"/>
      <c r="R43" s="15"/>
    </row>
    <row r="44" spans="2:18" x14ac:dyDescent="0.25">
      <c r="B44" s="578"/>
      <c r="C44" s="584" t="s">
        <v>39</v>
      </c>
      <c r="D44" s="21">
        <v>45234</v>
      </c>
      <c r="E44" s="102"/>
      <c r="F44" s="103"/>
      <c r="G44" s="103"/>
      <c r="H44" s="103"/>
      <c r="I44" s="103"/>
      <c r="J44" s="103"/>
      <c r="K44" s="103"/>
      <c r="L44" s="103"/>
      <c r="M44" s="104"/>
      <c r="N44" s="580"/>
      <c r="O44" s="15"/>
      <c r="P44" s="15"/>
      <c r="Q44" s="15"/>
      <c r="R44" s="15"/>
    </row>
    <row r="45" spans="2:18" x14ac:dyDescent="0.25">
      <c r="B45" s="578"/>
      <c r="C45" s="584" t="s">
        <v>40</v>
      </c>
      <c r="D45" s="21">
        <v>45235</v>
      </c>
      <c r="E45" s="102"/>
      <c r="F45" s="103"/>
      <c r="G45" s="103"/>
      <c r="H45" s="103"/>
      <c r="I45" s="103"/>
      <c r="J45" s="103"/>
      <c r="K45" s="103"/>
      <c r="L45" s="103"/>
      <c r="M45" s="104"/>
      <c r="N45" s="580"/>
      <c r="O45" s="15"/>
      <c r="P45" s="15"/>
      <c r="Q45" s="15"/>
      <c r="R45" s="15"/>
    </row>
    <row r="46" spans="2:18" x14ac:dyDescent="0.25">
      <c r="B46" s="578"/>
      <c r="C46" s="581" t="s">
        <v>29</v>
      </c>
      <c r="D46" s="18">
        <v>45236</v>
      </c>
      <c r="E46" s="377" t="s">
        <v>304</v>
      </c>
      <c r="F46" s="378" t="s">
        <v>304</v>
      </c>
      <c r="G46" s="378" t="s">
        <v>304</v>
      </c>
      <c r="H46" s="586" t="s">
        <v>311</v>
      </c>
      <c r="I46" s="586" t="s">
        <v>311</v>
      </c>
      <c r="J46" s="19"/>
      <c r="K46" s="593" t="s">
        <v>316</v>
      </c>
      <c r="L46" s="593" t="s">
        <v>316</v>
      </c>
      <c r="M46" s="603" t="s">
        <v>316</v>
      </c>
      <c r="N46" s="580"/>
      <c r="O46" s="15"/>
      <c r="P46" s="15"/>
      <c r="Q46" s="15"/>
      <c r="R46" s="15"/>
    </row>
    <row r="47" spans="2:18" x14ac:dyDescent="0.25">
      <c r="B47" s="578"/>
      <c r="C47" s="581" t="s">
        <v>31</v>
      </c>
      <c r="D47" s="18">
        <v>45237</v>
      </c>
      <c r="E47" s="377" t="s">
        <v>304</v>
      </c>
      <c r="F47" s="378" t="s">
        <v>304</v>
      </c>
      <c r="G47" s="586" t="s">
        <v>311</v>
      </c>
      <c r="H47" s="586" t="s">
        <v>311</v>
      </c>
      <c r="I47" s="586" t="s">
        <v>311</v>
      </c>
      <c r="J47" s="19"/>
      <c r="K47" s="593" t="s">
        <v>316</v>
      </c>
      <c r="L47" s="593" t="s">
        <v>316</v>
      </c>
      <c r="M47" s="603" t="s">
        <v>316</v>
      </c>
      <c r="N47" s="580"/>
      <c r="O47" s="15"/>
      <c r="P47" s="15"/>
      <c r="Q47" s="15"/>
      <c r="R47" s="15"/>
    </row>
    <row r="48" spans="2:18" x14ac:dyDescent="0.25">
      <c r="B48" s="578"/>
      <c r="C48" s="581" t="s">
        <v>33</v>
      </c>
      <c r="D48" s="18">
        <v>45238</v>
      </c>
      <c r="E48" s="604" t="s">
        <v>315</v>
      </c>
      <c r="F48" s="589" t="s">
        <v>315</v>
      </c>
      <c r="G48" s="586" t="s">
        <v>311</v>
      </c>
      <c r="H48" s="586" t="s">
        <v>311</v>
      </c>
      <c r="I48" s="586" t="s">
        <v>311</v>
      </c>
      <c r="J48" s="19"/>
      <c r="K48" s="593" t="s">
        <v>316</v>
      </c>
      <c r="L48" s="593" t="s">
        <v>316</v>
      </c>
      <c r="M48" s="603" t="s">
        <v>316</v>
      </c>
      <c r="N48" s="580"/>
      <c r="O48" s="15"/>
      <c r="P48" s="15"/>
      <c r="Q48" s="15"/>
      <c r="R48" s="15"/>
    </row>
    <row r="49" spans="2:18" x14ac:dyDescent="0.25">
      <c r="B49" s="578"/>
      <c r="C49" s="581" t="s">
        <v>35</v>
      </c>
      <c r="D49" s="18">
        <v>45239</v>
      </c>
      <c r="E49" s="604" t="s">
        <v>315</v>
      </c>
      <c r="F49" s="589" t="s">
        <v>315</v>
      </c>
      <c r="G49" s="586" t="s">
        <v>311</v>
      </c>
      <c r="H49" s="586" t="s">
        <v>311</v>
      </c>
      <c r="I49" s="586" t="s">
        <v>311</v>
      </c>
      <c r="J49" s="19"/>
      <c r="K49" s="593" t="s">
        <v>316</v>
      </c>
      <c r="L49" s="593" t="s">
        <v>316</v>
      </c>
      <c r="M49" s="603" t="s">
        <v>316</v>
      </c>
      <c r="N49" s="580"/>
      <c r="O49" s="15"/>
      <c r="P49" s="15"/>
      <c r="Q49" s="15"/>
      <c r="R49" s="15"/>
    </row>
    <row r="50" spans="2:18" x14ac:dyDescent="0.25">
      <c r="B50" s="578"/>
      <c r="C50" s="581" t="s">
        <v>37</v>
      </c>
      <c r="D50" s="18">
        <v>45240</v>
      </c>
      <c r="E50" s="604" t="s">
        <v>315</v>
      </c>
      <c r="F50" s="589" t="s">
        <v>315</v>
      </c>
      <c r="G50" s="589" t="s">
        <v>315</v>
      </c>
      <c r="H50" s="586" t="s">
        <v>311</v>
      </c>
      <c r="I50" s="586" t="s">
        <v>311</v>
      </c>
      <c r="J50" s="19"/>
      <c r="K50" s="593" t="s">
        <v>316</v>
      </c>
      <c r="L50" s="593" t="s">
        <v>316</v>
      </c>
      <c r="M50" s="309"/>
      <c r="N50" s="580"/>
      <c r="O50" s="15"/>
      <c r="P50" s="15"/>
      <c r="Q50" s="15"/>
      <c r="R50" s="15"/>
    </row>
    <row r="51" spans="2:18" x14ac:dyDescent="0.25">
      <c r="B51" s="578"/>
      <c r="C51" s="584" t="s">
        <v>39</v>
      </c>
      <c r="D51" s="21">
        <v>45241</v>
      </c>
      <c r="E51" s="102"/>
      <c r="F51" s="103"/>
      <c r="G51" s="103"/>
      <c r="H51" s="103"/>
      <c r="I51" s="103"/>
      <c r="J51" s="103"/>
      <c r="K51" s="103"/>
      <c r="L51" s="103"/>
      <c r="M51" s="104"/>
      <c r="N51" s="580"/>
      <c r="O51" s="15"/>
      <c r="P51" s="15"/>
      <c r="Q51" s="15"/>
      <c r="R51" s="15"/>
    </row>
    <row r="52" spans="2:18" ht="15.75" thickBot="1" x14ac:dyDescent="0.3">
      <c r="B52" s="578"/>
      <c r="C52" s="584" t="s">
        <v>40</v>
      </c>
      <c r="D52" s="21">
        <v>45242</v>
      </c>
      <c r="E52" s="102"/>
      <c r="F52" s="103"/>
      <c r="G52" s="103"/>
      <c r="H52" s="103"/>
      <c r="I52" s="103"/>
      <c r="J52" s="103"/>
      <c r="K52" s="103"/>
      <c r="L52" s="103"/>
      <c r="M52" s="104"/>
      <c r="N52" s="580"/>
      <c r="O52" s="15"/>
      <c r="P52" s="15"/>
      <c r="Q52" s="15"/>
      <c r="R52" s="15"/>
    </row>
    <row r="53" spans="2:18" x14ac:dyDescent="0.25">
      <c r="B53" s="578"/>
      <c r="C53" s="581" t="s">
        <v>29</v>
      </c>
      <c r="D53" s="18">
        <v>45243</v>
      </c>
      <c r="E53" s="339" t="s">
        <v>69</v>
      </c>
      <c r="F53" s="340"/>
      <c r="G53" s="340"/>
      <c r="H53" s="340"/>
      <c r="I53" s="340"/>
      <c r="J53" s="340"/>
      <c r="K53" s="340"/>
      <c r="L53" s="340"/>
      <c r="M53" s="341"/>
      <c r="N53" s="580"/>
      <c r="O53" s="15"/>
      <c r="P53" s="15"/>
      <c r="Q53" s="15"/>
      <c r="R53" s="15"/>
    </row>
    <row r="54" spans="2:18" x14ac:dyDescent="0.25">
      <c r="B54" s="578"/>
      <c r="C54" s="581" t="s">
        <v>31</v>
      </c>
      <c r="D54" s="18">
        <v>45244</v>
      </c>
      <c r="E54" s="342"/>
      <c r="F54" s="343"/>
      <c r="G54" s="343"/>
      <c r="H54" s="343"/>
      <c r="I54" s="343"/>
      <c r="J54" s="343"/>
      <c r="K54" s="343"/>
      <c r="L54" s="343"/>
      <c r="M54" s="344"/>
      <c r="N54" s="580"/>
      <c r="O54" s="15"/>
      <c r="P54" s="15"/>
      <c r="Q54" s="15"/>
      <c r="R54" s="15"/>
    </row>
    <row r="55" spans="2:18" x14ac:dyDescent="0.25">
      <c r="B55" s="578"/>
      <c r="C55" s="581" t="s">
        <v>33</v>
      </c>
      <c r="D55" s="18">
        <v>45245</v>
      </c>
      <c r="E55" s="342"/>
      <c r="F55" s="343"/>
      <c r="G55" s="343"/>
      <c r="H55" s="343"/>
      <c r="I55" s="343"/>
      <c r="J55" s="343"/>
      <c r="K55" s="343"/>
      <c r="L55" s="343"/>
      <c r="M55" s="344"/>
      <c r="N55" s="580"/>
      <c r="O55" s="15"/>
      <c r="P55" s="15"/>
      <c r="Q55" s="15"/>
      <c r="R55" s="15"/>
    </row>
    <row r="56" spans="2:18" x14ac:dyDescent="0.25">
      <c r="B56" s="578"/>
      <c r="C56" s="581" t="s">
        <v>35</v>
      </c>
      <c r="D56" s="18">
        <v>45246</v>
      </c>
      <c r="E56" s="342"/>
      <c r="F56" s="343"/>
      <c r="G56" s="343"/>
      <c r="H56" s="343"/>
      <c r="I56" s="343"/>
      <c r="J56" s="343"/>
      <c r="K56" s="343"/>
      <c r="L56" s="343"/>
      <c r="M56" s="344"/>
      <c r="N56" s="580"/>
      <c r="O56" s="15"/>
      <c r="P56" s="15"/>
      <c r="Q56" s="15"/>
      <c r="R56" s="15"/>
    </row>
    <row r="57" spans="2:18" x14ac:dyDescent="0.25">
      <c r="B57" s="578"/>
      <c r="C57" s="581" t="s">
        <v>37</v>
      </c>
      <c r="D57" s="18">
        <v>45247</v>
      </c>
      <c r="E57" s="345"/>
      <c r="F57" s="346"/>
      <c r="G57" s="346"/>
      <c r="H57" s="346"/>
      <c r="I57" s="346"/>
      <c r="J57" s="346"/>
      <c r="K57" s="346"/>
      <c r="L57" s="346"/>
      <c r="M57" s="347"/>
      <c r="N57" s="580"/>
      <c r="O57" s="15"/>
      <c r="P57" s="15"/>
      <c r="Q57" s="15"/>
      <c r="R57" s="15"/>
    </row>
    <row r="58" spans="2:18" x14ac:dyDescent="0.25">
      <c r="B58" s="578"/>
      <c r="C58" s="584" t="s">
        <v>39</v>
      </c>
      <c r="D58" s="21">
        <v>45248</v>
      </c>
      <c r="E58" s="102"/>
      <c r="F58" s="103"/>
      <c r="G58" s="103"/>
      <c r="H58" s="103"/>
      <c r="I58" s="103"/>
      <c r="J58" s="103"/>
      <c r="K58" s="103"/>
      <c r="L58" s="103"/>
      <c r="M58" s="104"/>
      <c r="N58" s="580"/>
      <c r="O58" s="15"/>
      <c r="P58" s="15"/>
      <c r="Q58" s="15"/>
      <c r="R58" s="15"/>
    </row>
    <row r="59" spans="2:18" x14ac:dyDescent="0.25">
      <c r="B59" s="578"/>
      <c r="C59" s="584" t="s">
        <v>40</v>
      </c>
      <c r="D59" s="21">
        <v>45249</v>
      </c>
      <c r="E59" s="102"/>
      <c r="F59" s="103"/>
      <c r="G59" s="103"/>
      <c r="H59" s="103"/>
      <c r="I59" s="103"/>
      <c r="J59" s="103"/>
      <c r="K59" s="103"/>
      <c r="L59" s="103"/>
      <c r="M59" s="104"/>
      <c r="N59" s="580"/>
      <c r="O59" s="15"/>
      <c r="P59" s="15"/>
      <c r="Q59" s="15"/>
      <c r="R59" s="15"/>
    </row>
    <row r="60" spans="2:18" x14ac:dyDescent="0.25">
      <c r="B60" s="578"/>
      <c r="C60" s="581" t="s">
        <v>29</v>
      </c>
      <c r="D60" s="18">
        <v>45250</v>
      </c>
      <c r="E60" s="307"/>
      <c r="F60" s="589" t="s">
        <v>315</v>
      </c>
      <c r="G60" s="589" t="s">
        <v>315</v>
      </c>
      <c r="H60" s="586" t="s">
        <v>311</v>
      </c>
      <c r="I60" s="586" t="s">
        <v>311</v>
      </c>
      <c r="J60" s="19"/>
      <c r="K60" s="596" t="s">
        <v>309</v>
      </c>
      <c r="L60" s="596" t="s">
        <v>309</v>
      </c>
      <c r="M60" s="605" t="s">
        <v>309</v>
      </c>
      <c r="N60" s="580"/>
      <c r="O60" s="15"/>
      <c r="P60" s="15"/>
      <c r="Q60" s="15"/>
      <c r="R60" s="15"/>
    </row>
    <row r="61" spans="2:18" x14ac:dyDescent="0.25">
      <c r="B61" s="578"/>
      <c r="C61" s="581" t="s">
        <v>31</v>
      </c>
      <c r="D61" s="18">
        <v>45251</v>
      </c>
      <c r="E61" s="604" t="s">
        <v>315</v>
      </c>
      <c r="F61" s="589" t="s">
        <v>315</v>
      </c>
      <c r="G61" s="594" t="s">
        <v>317</v>
      </c>
      <c r="H61" s="594" t="s">
        <v>317</v>
      </c>
      <c r="I61" s="594" t="s">
        <v>317</v>
      </c>
      <c r="J61" s="19"/>
      <c r="K61" s="596" t="s">
        <v>309</v>
      </c>
      <c r="L61" s="596" t="s">
        <v>309</v>
      </c>
      <c r="M61" s="605" t="s">
        <v>309</v>
      </c>
      <c r="N61" s="580"/>
      <c r="O61" s="15"/>
      <c r="P61" s="15"/>
      <c r="Q61" s="15"/>
      <c r="R61" s="15"/>
    </row>
    <row r="62" spans="2:18" x14ac:dyDescent="0.25">
      <c r="B62" s="578"/>
      <c r="C62" s="585" t="s">
        <v>33</v>
      </c>
      <c r="D62" s="18">
        <v>45252</v>
      </c>
      <c r="E62" s="604" t="s">
        <v>315</v>
      </c>
      <c r="F62" s="589" t="s">
        <v>315</v>
      </c>
      <c r="G62" s="594" t="s">
        <v>317</v>
      </c>
      <c r="H62" s="594" t="s">
        <v>317</v>
      </c>
      <c r="I62" s="594" t="s">
        <v>317</v>
      </c>
      <c r="J62" s="19"/>
      <c r="K62" s="596" t="s">
        <v>309</v>
      </c>
      <c r="L62" s="596" t="s">
        <v>309</v>
      </c>
      <c r="M62" s="605" t="s">
        <v>309</v>
      </c>
      <c r="N62" s="580"/>
      <c r="O62" s="15"/>
      <c r="P62" s="15"/>
      <c r="Q62" s="15"/>
      <c r="R62" s="15"/>
    </row>
    <row r="63" spans="2:18" x14ac:dyDescent="0.25">
      <c r="B63" s="578"/>
      <c r="C63" s="581" t="s">
        <v>35</v>
      </c>
      <c r="D63" s="18">
        <v>45253</v>
      </c>
      <c r="E63" s="604" t="s">
        <v>315</v>
      </c>
      <c r="F63" s="589" t="s">
        <v>315</v>
      </c>
      <c r="G63" s="589" t="s">
        <v>315</v>
      </c>
      <c r="H63" s="594" t="s">
        <v>317</v>
      </c>
      <c r="I63" s="594" t="s">
        <v>317</v>
      </c>
      <c r="J63" s="19"/>
      <c r="K63" s="596" t="s">
        <v>309</v>
      </c>
      <c r="L63" s="596" t="s">
        <v>309</v>
      </c>
      <c r="M63" s="605" t="s">
        <v>309</v>
      </c>
      <c r="N63" s="580"/>
      <c r="O63" s="15"/>
      <c r="P63" s="15"/>
      <c r="Q63" s="15"/>
      <c r="R63" s="15"/>
    </row>
    <row r="64" spans="2:18" x14ac:dyDescent="0.25">
      <c r="B64" s="578"/>
      <c r="C64" s="581" t="s">
        <v>37</v>
      </c>
      <c r="D64" s="18">
        <v>45254</v>
      </c>
      <c r="E64" s="604" t="s">
        <v>315</v>
      </c>
      <c r="F64" s="589" t="s">
        <v>315</v>
      </c>
      <c r="G64" s="589" t="s">
        <v>315</v>
      </c>
      <c r="H64" s="594" t="s">
        <v>317</v>
      </c>
      <c r="I64" s="594" t="s">
        <v>317</v>
      </c>
      <c r="J64" s="19"/>
      <c r="K64" s="596" t="s">
        <v>309</v>
      </c>
      <c r="L64" s="596" t="s">
        <v>309</v>
      </c>
      <c r="M64" s="299"/>
      <c r="N64" s="580"/>
      <c r="O64" s="15"/>
      <c r="P64" s="15"/>
      <c r="Q64" s="15"/>
      <c r="R64" s="15"/>
    </row>
    <row r="65" spans="2:18" x14ac:dyDescent="0.25">
      <c r="B65" s="578"/>
      <c r="C65" s="584" t="s">
        <v>39</v>
      </c>
      <c r="D65" s="21">
        <v>45255</v>
      </c>
      <c r="E65" s="102"/>
      <c r="F65" s="103"/>
      <c r="G65" s="103"/>
      <c r="H65" s="103"/>
      <c r="I65" s="103"/>
      <c r="J65" s="103"/>
      <c r="K65" s="103"/>
      <c r="L65" s="103"/>
      <c r="M65" s="104"/>
      <c r="N65" s="580"/>
      <c r="O65" s="15"/>
      <c r="P65" s="15"/>
      <c r="Q65" s="15"/>
      <c r="R65" s="15"/>
    </row>
    <row r="66" spans="2:18" ht="15.75" thickBot="1" x14ac:dyDescent="0.3">
      <c r="B66" s="578"/>
      <c r="C66" s="584" t="s">
        <v>40</v>
      </c>
      <c r="D66" s="21">
        <v>45256</v>
      </c>
      <c r="E66" s="102"/>
      <c r="F66" s="103"/>
      <c r="G66" s="103"/>
      <c r="H66" s="103"/>
      <c r="I66" s="103"/>
      <c r="J66" s="103"/>
      <c r="K66" s="103"/>
      <c r="L66" s="103"/>
      <c r="M66" s="104"/>
      <c r="N66" s="580"/>
      <c r="O66" s="15"/>
      <c r="P66" s="15"/>
      <c r="Q66" s="15"/>
      <c r="R66" s="15"/>
    </row>
    <row r="67" spans="2:18" x14ac:dyDescent="0.25">
      <c r="B67" s="578"/>
      <c r="C67" s="585" t="s">
        <v>29</v>
      </c>
      <c r="D67" s="18">
        <v>45257</v>
      </c>
      <c r="E67" s="339" t="s">
        <v>69</v>
      </c>
      <c r="F67" s="340"/>
      <c r="G67" s="340"/>
      <c r="H67" s="340"/>
      <c r="I67" s="340"/>
      <c r="J67" s="340"/>
      <c r="K67" s="340"/>
      <c r="L67" s="340"/>
      <c r="M67" s="341"/>
      <c r="N67" s="580"/>
      <c r="O67" s="15"/>
      <c r="P67" s="15"/>
      <c r="Q67" s="15"/>
      <c r="R67" s="15"/>
    </row>
    <row r="68" spans="2:18" x14ac:dyDescent="0.25">
      <c r="B68" s="578"/>
      <c r="C68" s="585" t="s">
        <v>31</v>
      </c>
      <c r="D68" s="18">
        <v>45258</v>
      </c>
      <c r="E68" s="342"/>
      <c r="F68" s="343"/>
      <c r="G68" s="343"/>
      <c r="H68" s="343"/>
      <c r="I68" s="343"/>
      <c r="J68" s="343"/>
      <c r="K68" s="343"/>
      <c r="L68" s="343"/>
      <c r="M68" s="344"/>
      <c r="N68" s="580"/>
      <c r="O68" s="15"/>
      <c r="P68" s="15"/>
      <c r="Q68" s="15"/>
      <c r="R68" s="15"/>
    </row>
    <row r="69" spans="2:18" x14ac:dyDescent="0.25">
      <c r="B69" s="578"/>
      <c r="C69" s="585" t="s">
        <v>33</v>
      </c>
      <c r="D69" s="18">
        <v>45259</v>
      </c>
      <c r="E69" s="342"/>
      <c r="F69" s="343"/>
      <c r="G69" s="343"/>
      <c r="H69" s="343"/>
      <c r="I69" s="343"/>
      <c r="J69" s="343"/>
      <c r="K69" s="343"/>
      <c r="L69" s="343"/>
      <c r="M69" s="344"/>
      <c r="N69" s="580"/>
      <c r="O69" s="15"/>
      <c r="P69" s="15"/>
      <c r="Q69" s="15"/>
      <c r="R69" s="15"/>
    </row>
    <row r="70" spans="2:18" x14ac:dyDescent="0.25">
      <c r="B70" s="578"/>
      <c r="C70" s="581" t="s">
        <v>35</v>
      </c>
      <c r="D70" s="18">
        <v>45260</v>
      </c>
      <c r="E70" s="342"/>
      <c r="F70" s="343"/>
      <c r="G70" s="343"/>
      <c r="H70" s="343"/>
      <c r="I70" s="343"/>
      <c r="J70" s="343"/>
      <c r="K70" s="343"/>
      <c r="L70" s="343"/>
      <c r="M70" s="344"/>
      <c r="N70" s="580"/>
      <c r="O70" s="15"/>
      <c r="P70" s="15"/>
      <c r="Q70" s="15"/>
      <c r="R70" s="15"/>
    </row>
    <row r="71" spans="2:18" x14ac:dyDescent="0.25">
      <c r="B71" s="578"/>
      <c r="C71" s="581" t="s">
        <v>37</v>
      </c>
      <c r="D71" s="18">
        <v>45261</v>
      </c>
      <c r="E71" s="345"/>
      <c r="F71" s="346"/>
      <c r="G71" s="346"/>
      <c r="H71" s="346"/>
      <c r="I71" s="346"/>
      <c r="J71" s="346"/>
      <c r="K71" s="346"/>
      <c r="L71" s="346"/>
      <c r="M71" s="347"/>
      <c r="N71" s="580"/>
      <c r="O71" s="15"/>
      <c r="P71" s="15"/>
      <c r="Q71" s="15"/>
      <c r="R71" s="15"/>
    </row>
    <row r="72" spans="2:18" x14ac:dyDescent="0.25">
      <c r="B72" s="578"/>
      <c r="C72" s="584" t="s">
        <v>39</v>
      </c>
      <c r="D72" s="21">
        <v>45262</v>
      </c>
      <c r="E72" s="102"/>
      <c r="F72" s="103"/>
      <c r="G72" s="103"/>
      <c r="H72" s="103"/>
      <c r="I72" s="103"/>
      <c r="J72" s="103"/>
      <c r="K72" s="103"/>
      <c r="L72" s="103"/>
      <c r="M72" s="104"/>
      <c r="N72" s="580"/>
      <c r="O72" s="15"/>
      <c r="P72" s="15"/>
      <c r="Q72" s="15"/>
      <c r="R72" s="15"/>
    </row>
    <row r="73" spans="2:18" x14ac:dyDescent="0.25">
      <c r="B73" s="578"/>
      <c r="C73" s="584" t="s">
        <v>40</v>
      </c>
      <c r="D73" s="21">
        <v>45263</v>
      </c>
      <c r="E73" s="102"/>
      <c r="F73" s="103"/>
      <c r="G73" s="103"/>
      <c r="H73" s="103"/>
      <c r="I73" s="103"/>
      <c r="J73" s="103"/>
      <c r="K73" s="103"/>
      <c r="L73" s="103"/>
      <c r="M73" s="104"/>
      <c r="N73" s="580"/>
      <c r="O73" s="15"/>
      <c r="P73" s="15"/>
      <c r="Q73" s="15"/>
      <c r="R73" s="15"/>
    </row>
    <row r="74" spans="2:18" x14ac:dyDescent="0.25">
      <c r="B74" s="578"/>
      <c r="C74" s="585" t="s">
        <v>29</v>
      </c>
      <c r="D74" s="18">
        <v>45264</v>
      </c>
      <c r="E74" s="604" t="s">
        <v>315</v>
      </c>
      <c r="F74" s="589" t="s">
        <v>315</v>
      </c>
      <c r="G74" s="589" t="s">
        <v>315</v>
      </c>
      <c r="H74" s="594" t="s">
        <v>317</v>
      </c>
      <c r="I74" s="594" t="s">
        <v>317</v>
      </c>
      <c r="J74" s="19"/>
      <c r="K74" s="501" t="s">
        <v>310</v>
      </c>
      <c r="L74" s="501" t="s">
        <v>310</v>
      </c>
      <c r="M74" s="597" t="s">
        <v>310</v>
      </c>
      <c r="N74" s="580"/>
      <c r="O74" s="15"/>
      <c r="P74" s="15"/>
      <c r="Q74" s="15"/>
      <c r="R74" s="15"/>
    </row>
    <row r="75" spans="2:18" x14ac:dyDescent="0.25">
      <c r="B75" s="578"/>
      <c r="C75" s="585" t="s">
        <v>31</v>
      </c>
      <c r="D75" s="18">
        <v>45265</v>
      </c>
      <c r="E75" s="604" t="s">
        <v>315</v>
      </c>
      <c r="F75" s="589" t="s">
        <v>315</v>
      </c>
      <c r="G75" s="589" t="s">
        <v>315</v>
      </c>
      <c r="H75" s="594" t="s">
        <v>317</v>
      </c>
      <c r="I75" s="594" t="s">
        <v>317</v>
      </c>
      <c r="J75" s="19"/>
      <c r="K75" s="501" t="s">
        <v>310</v>
      </c>
      <c r="L75" s="501" t="s">
        <v>310</v>
      </c>
      <c r="M75" s="597" t="s">
        <v>310</v>
      </c>
      <c r="N75" s="580"/>
      <c r="O75" s="15"/>
      <c r="P75" s="15"/>
      <c r="Q75" s="15"/>
      <c r="R75" s="15"/>
    </row>
    <row r="76" spans="2:18" x14ac:dyDescent="0.25">
      <c r="B76" s="578"/>
      <c r="C76" s="585" t="s">
        <v>33</v>
      </c>
      <c r="D76" s="18">
        <v>45266</v>
      </c>
      <c r="E76" s="604" t="s">
        <v>315</v>
      </c>
      <c r="F76" s="589" t="s">
        <v>315</v>
      </c>
      <c r="G76" s="203" t="s">
        <v>318</v>
      </c>
      <c r="H76" s="203" t="s">
        <v>318</v>
      </c>
      <c r="I76" s="203" t="s">
        <v>318</v>
      </c>
      <c r="J76" s="19"/>
      <c r="K76" s="501" t="s">
        <v>310</v>
      </c>
      <c r="L76" s="501" t="s">
        <v>310</v>
      </c>
      <c r="M76" s="597" t="s">
        <v>310</v>
      </c>
      <c r="N76" s="580"/>
      <c r="O76" s="15"/>
      <c r="P76" s="15"/>
      <c r="Q76" s="15"/>
      <c r="R76" s="15"/>
    </row>
    <row r="77" spans="2:18" x14ac:dyDescent="0.25">
      <c r="B77" s="578"/>
      <c r="C77" s="585" t="s">
        <v>35</v>
      </c>
      <c r="D77" s="18">
        <v>45267</v>
      </c>
      <c r="E77" s="604" t="s">
        <v>315</v>
      </c>
      <c r="F77" s="589" t="s">
        <v>315</v>
      </c>
      <c r="G77" s="203" t="s">
        <v>318</v>
      </c>
      <c r="H77" s="203" t="s">
        <v>318</v>
      </c>
      <c r="I77" s="203" t="s">
        <v>318</v>
      </c>
      <c r="J77" s="26"/>
      <c r="K77" s="501" t="s">
        <v>310</v>
      </c>
      <c r="L77" s="501" t="s">
        <v>310</v>
      </c>
      <c r="M77" s="597" t="s">
        <v>310</v>
      </c>
      <c r="N77" s="580"/>
      <c r="O77" s="15"/>
      <c r="P77" s="15"/>
      <c r="Q77" s="15"/>
      <c r="R77" s="15"/>
    </row>
    <row r="78" spans="2:18" x14ac:dyDescent="0.25">
      <c r="B78" s="578"/>
      <c r="C78" s="584" t="s">
        <v>37</v>
      </c>
      <c r="D78" s="21">
        <v>45268</v>
      </c>
      <c r="E78" s="102"/>
      <c r="F78" s="103"/>
      <c r="G78" s="103"/>
      <c r="H78" s="103"/>
      <c r="I78" s="103"/>
      <c r="J78" s="103"/>
      <c r="K78" s="103"/>
      <c r="L78" s="103"/>
      <c r="M78" s="104"/>
      <c r="N78" s="580"/>
      <c r="O78" s="15"/>
      <c r="P78" s="15"/>
      <c r="Q78" s="15"/>
      <c r="R78" s="15"/>
    </row>
    <row r="79" spans="2:18" x14ac:dyDescent="0.25">
      <c r="B79" s="578"/>
      <c r="C79" s="584" t="s">
        <v>39</v>
      </c>
      <c r="D79" s="21">
        <v>45269</v>
      </c>
      <c r="E79" s="102"/>
      <c r="F79" s="103"/>
      <c r="G79" s="103"/>
      <c r="H79" s="103"/>
      <c r="I79" s="103"/>
      <c r="J79" s="103"/>
      <c r="K79" s="103"/>
      <c r="L79" s="103"/>
      <c r="M79" s="104"/>
      <c r="N79" s="580"/>
      <c r="O79" s="15"/>
      <c r="P79" s="15"/>
      <c r="Q79" s="15"/>
      <c r="R79" s="15"/>
    </row>
    <row r="80" spans="2:18" ht="15.75" thickBot="1" x14ac:dyDescent="0.3">
      <c r="B80" s="578"/>
      <c r="C80" s="584" t="s">
        <v>40</v>
      </c>
      <c r="D80" s="21">
        <v>45270</v>
      </c>
      <c r="E80" s="102"/>
      <c r="F80" s="103"/>
      <c r="G80" s="103"/>
      <c r="H80" s="103"/>
      <c r="I80" s="103"/>
      <c r="J80" s="103"/>
      <c r="K80" s="103"/>
      <c r="L80" s="103"/>
      <c r="M80" s="104"/>
      <c r="N80" s="580"/>
      <c r="O80" s="15"/>
      <c r="P80" s="15"/>
      <c r="Q80" s="15"/>
      <c r="R80" s="15"/>
    </row>
    <row r="81" spans="2:18" x14ac:dyDescent="0.25">
      <c r="B81" s="578"/>
      <c r="C81" s="581" t="s">
        <v>29</v>
      </c>
      <c r="D81" s="18">
        <v>45271</v>
      </c>
      <c r="E81" s="339" t="s">
        <v>69</v>
      </c>
      <c r="F81" s="340"/>
      <c r="G81" s="340"/>
      <c r="H81" s="340"/>
      <c r="I81" s="340"/>
      <c r="J81" s="340"/>
      <c r="K81" s="340"/>
      <c r="L81" s="340"/>
      <c r="M81" s="341"/>
      <c r="N81" s="580"/>
      <c r="O81" s="15"/>
      <c r="P81" s="15"/>
      <c r="Q81" s="15"/>
      <c r="R81" s="15"/>
    </row>
    <row r="82" spans="2:18" x14ac:dyDescent="0.25">
      <c r="B82" s="578"/>
      <c r="C82" s="581" t="s">
        <v>31</v>
      </c>
      <c r="D82" s="18">
        <v>45272</v>
      </c>
      <c r="E82" s="342"/>
      <c r="F82" s="343"/>
      <c r="G82" s="343"/>
      <c r="H82" s="343"/>
      <c r="I82" s="343"/>
      <c r="J82" s="343"/>
      <c r="K82" s="343"/>
      <c r="L82" s="343"/>
      <c r="M82" s="344"/>
      <c r="N82" s="580"/>
      <c r="O82" s="15"/>
      <c r="P82" s="15"/>
      <c r="Q82" s="15"/>
      <c r="R82" s="15"/>
    </row>
    <row r="83" spans="2:18" x14ac:dyDescent="0.25">
      <c r="B83" s="578"/>
      <c r="C83" s="585" t="s">
        <v>33</v>
      </c>
      <c r="D83" s="18">
        <v>45273</v>
      </c>
      <c r="E83" s="342"/>
      <c r="F83" s="343"/>
      <c r="G83" s="343"/>
      <c r="H83" s="343"/>
      <c r="I83" s="343"/>
      <c r="J83" s="343"/>
      <c r="K83" s="343"/>
      <c r="L83" s="343"/>
      <c r="M83" s="344"/>
      <c r="N83" s="580"/>
      <c r="O83" s="15"/>
      <c r="P83" s="15"/>
      <c r="Q83" s="15"/>
      <c r="R83" s="15"/>
    </row>
    <row r="84" spans="2:18" x14ac:dyDescent="0.25">
      <c r="B84" s="578"/>
      <c r="C84" s="581" t="s">
        <v>35</v>
      </c>
      <c r="D84" s="18">
        <v>45274</v>
      </c>
      <c r="E84" s="342"/>
      <c r="F84" s="343"/>
      <c r="G84" s="343"/>
      <c r="H84" s="343"/>
      <c r="I84" s="343"/>
      <c r="J84" s="343"/>
      <c r="K84" s="343"/>
      <c r="L84" s="343"/>
      <c r="M84" s="344"/>
      <c r="N84" s="580"/>
      <c r="O84" s="15"/>
      <c r="P84" s="15"/>
      <c r="Q84" s="15"/>
      <c r="R84" s="15"/>
    </row>
    <row r="85" spans="2:18" x14ac:dyDescent="0.25">
      <c r="B85" s="578"/>
      <c r="C85" s="581" t="s">
        <v>37</v>
      </c>
      <c r="D85" s="18">
        <v>45275</v>
      </c>
      <c r="E85" s="345"/>
      <c r="F85" s="346"/>
      <c r="G85" s="346"/>
      <c r="H85" s="346"/>
      <c r="I85" s="346"/>
      <c r="J85" s="346"/>
      <c r="K85" s="346"/>
      <c r="L85" s="346"/>
      <c r="M85" s="347"/>
      <c r="N85" s="580"/>
      <c r="O85" s="15"/>
      <c r="P85" s="15"/>
      <c r="Q85" s="15"/>
      <c r="R85" s="15"/>
    </row>
    <row r="86" spans="2:18" x14ac:dyDescent="0.25">
      <c r="B86" s="578"/>
      <c r="C86" s="584" t="s">
        <v>39</v>
      </c>
      <c r="D86" s="21">
        <v>45276</v>
      </c>
      <c r="E86" s="102"/>
      <c r="F86" s="103"/>
      <c r="G86" s="103"/>
      <c r="H86" s="103"/>
      <c r="I86" s="103"/>
      <c r="J86" s="103"/>
      <c r="K86" s="103"/>
      <c r="L86" s="103"/>
      <c r="M86" s="104"/>
      <c r="N86" s="580"/>
      <c r="O86" s="15"/>
      <c r="P86" s="15"/>
      <c r="Q86" s="15"/>
      <c r="R86" s="15"/>
    </row>
    <row r="87" spans="2:18" x14ac:dyDescent="0.25">
      <c r="B87" s="578"/>
      <c r="C87" s="584" t="s">
        <v>40</v>
      </c>
      <c r="D87" s="21">
        <v>45277</v>
      </c>
      <c r="E87" s="102"/>
      <c r="F87" s="103"/>
      <c r="G87" s="103"/>
      <c r="H87" s="103"/>
      <c r="I87" s="103"/>
      <c r="J87" s="103"/>
      <c r="K87" s="103"/>
      <c r="L87" s="103"/>
      <c r="M87" s="104"/>
      <c r="N87" s="580"/>
      <c r="O87" s="15"/>
      <c r="P87" s="15"/>
      <c r="Q87" s="15"/>
      <c r="R87" s="15"/>
    </row>
    <row r="88" spans="2:18" x14ac:dyDescent="0.25">
      <c r="B88" s="578"/>
      <c r="C88" s="584" t="s">
        <v>29</v>
      </c>
      <c r="D88" s="21">
        <v>45278</v>
      </c>
      <c r="E88" s="503" t="s">
        <v>96</v>
      </c>
      <c r="F88" s="504"/>
      <c r="G88" s="504"/>
      <c r="H88" s="504"/>
      <c r="I88" s="504"/>
      <c r="J88" s="504"/>
      <c r="K88" s="504"/>
      <c r="L88" s="504"/>
      <c r="M88" s="505"/>
      <c r="N88" s="580"/>
      <c r="O88" s="15"/>
      <c r="P88" s="15"/>
      <c r="Q88" s="15"/>
      <c r="R88" s="15"/>
    </row>
    <row r="89" spans="2:18" x14ac:dyDescent="0.25">
      <c r="B89" s="578"/>
      <c r="C89" s="584" t="s">
        <v>31</v>
      </c>
      <c r="D89" s="21">
        <v>45300</v>
      </c>
      <c r="E89" s="503"/>
      <c r="F89" s="504"/>
      <c r="G89" s="504"/>
      <c r="H89" s="504"/>
      <c r="I89" s="504"/>
      <c r="J89" s="504"/>
      <c r="K89" s="504"/>
      <c r="L89" s="504"/>
      <c r="M89" s="505"/>
      <c r="N89" s="580"/>
      <c r="O89" s="15"/>
      <c r="P89" s="15"/>
      <c r="Q89" s="15"/>
      <c r="R89" s="15"/>
    </row>
    <row r="90" spans="2:18" x14ac:dyDescent="0.25">
      <c r="B90" s="578"/>
      <c r="C90" s="581" t="s">
        <v>33</v>
      </c>
      <c r="D90" s="18">
        <v>45301</v>
      </c>
      <c r="E90" s="604" t="s">
        <v>315</v>
      </c>
      <c r="F90" s="589" t="s">
        <v>315</v>
      </c>
      <c r="G90" s="203" t="s">
        <v>318</v>
      </c>
      <c r="H90" s="203" t="s">
        <v>318</v>
      </c>
      <c r="I90" s="203" t="s">
        <v>318</v>
      </c>
      <c r="J90" s="310"/>
      <c r="K90" s="501" t="s">
        <v>310</v>
      </c>
      <c r="L90" s="501" t="s">
        <v>310</v>
      </c>
      <c r="M90" s="597" t="s">
        <v>310</v>
      </c>
      <c r="N90" s="580"/>
      <c r="O90" s="15"/>
      <c r="P90" s="15"/>
      <c r="Q90" s="15"/>
      <c r="R90" s="15"/>
    </row>
    <row r="91" spans="2:18" x14ac:dyDescent="0.25">
      <c r="B91" s="578"/>
      <c r="C91" s="581" t="s">
        <v>35</v>
      </c>
      <c r="D91" s="18">
        <v>45302</v>
      </c>
      <c r="E91" s="604" t="s">
        <v>315</v>
      </c>
      <c r="F91" s="589" t="s">
        <v>315</v>
      </c>
      <c r="G91" s="203" t="s">
        <v>318</v>
      </c>
      <c r="H91" s="203" t="s">
        <v>318</v>
      </c>
      <c r="I91" s="203" t="s">
        <v>318</v>
      </c>
      <c r="J91" s="310"/>
      <c r="K91" s="501" t="s">
        <v>310</v>
      </c>
      <c r="L91" s="501" t="s">
        <v>310</v>
      </c>
      <c r="M91" s="597" t="s">
        <v>310</v>
      </c>
      <c r="N91" s="580"/>
      <c r="O91" s="15"/>
      <c r="P91" s="15"/>
      <c r="Q91" s="15"/>
      <c r="R91" s="15"/>
    </row>
    <row r="92" spans="2:18" x14ac:dyDescent="0.25">
      <c r="B92" s="578"/>
      <c r="C92" s="581" t="s">
        <v>37</v>
      </c>
      <c r="D92" s="18">
        <v>45303</v>
      </c>
      <c r="E92" s="604" t="s">
        <v>315</v>
      </c>
      <c r="F92" s="589" t="s">
        <v>315</v>
      </c>
      <c r="G92" s="203" t="s">
        <v>318</v>
      </c>
      <c r="H92" s="203" t="s">
        <v>318</v>
      </c>
      <c r="I92" s="26"/>
      <c r="J92" s="26"/>
      <c r="K92" s="501" t="s">
        <v>310</v>
      </c>
      <c r="L92" s="501" t="s">
        <v>310</v>
      </c>
      <c r="M92" s="597" t="s">
        <v>310</v>
      </c>
      <c r="N92" s="580"/>
      <c r="O92" s="15"/>
      <c r="P92" s="15"/>
      <c r="Q92" s="15"/>
      <c r="R92" s="15"/>
    </row>
    <row r="93" spans="2:18" x14ac:dyDescent="0.25">
      <c r="B93" s="578"/>
      <c r="C93" s="584" t="s">
        <v>39</v>
      </c>
      <c r="D93" s="21">
        <v>45304</v>
      </c>
      <c r="E93" s="102"/>
      <c r="F93" s="103"/>
      <c r="G93" s="103"/>
      <c r="H93" s="103"/>
      <c r="I93" s="103"/>
      <c r="J93" s="103"/>
      <c r="K93" s="103"/>
      <c r="L93" s="103"/>
      <c r="M93" s="104"/>
      <c r="N93" s="580"/>
      <c r="O93" s="15"/>
      <c r="P93" s="15"/>
      <c r="Q93" s="15"/>
      <c r="R93" s="15"/>
    </row>
    <row r="94" spans="2:18" x14ac:dyDescent="0.25">
      <c r="B94" s="578"/>
      <c r="C94" s="584" t="s">
        <v>40</v>
      </c>
      <c r="D94" s="21">
        <v>45305</v>
      </c>
      <c r="E94" s="102"/>
      <c r="F94" s="103"/>
      <c r="G94" s="103"/>
      <c r="H94" s="103"/>
      <c r="I94" s="103"/>
      <c r="J94" s="103"/>
      <c r="K94" s="103"/>
      <c r="L94" s="103"/>
      <c r="M94" s="104"/>
      <c r="N94" s="580"/>
      <c r="O94" s="15"/>
      <c r="P94" s="15"/>
      <c r="Q94" s="15"/>
      <c r="R94" s="15"/>
    </row>
    <row r="95" spans="2:18" x14ac:dyDescent="0.25">
      <c r="B95" s="578"/>
      <c r="C95" s="581" t="s">
        <v>29</v>
      </c>
      <c r="D95" s="18">
        <v>45306</v>
      </c>
      <c r="E95" s="84" t="s">
        <v>69</v>
      </c>
      <c r="F95" s="85"/>
      <c r="G95" s="85"/>
      <c r="H95" s="85"/>
      <c r="I95" s="85"/>
      <c r="J95" s="85"/>
      <c r="K95" s="85"/>
      <c r="L95" s="85"/>
      <c r="M95" s="86"/>
      <c r="N95" s="580"/>
      <c r="O95" s="15"/>
      <c r="P95" s="15"/>
      <c r="Q95" s="15"/>
      <c r="R95" s="15"/>
    </row>
    <row r="96" spans="2:18" x14ac:dyDescent="0.25">
      <c r="B96" s="578"/>
      <c r="C96" s="581" t="s">
        <v>31</v>
      </c>
      <c r="D96" s="18">
        <v>45307</v>
      </c>
      <c r="E96" s="87"/>
      <c r="F96" s="88"/>
      <c r="G96" s="88"/>
      <c r="H96" s="88"/>
      <c r="I96" s="88"/>
      <c r="J96" s="88"/>
      <c r="K96" s="88"/>
      <c r="L96" s="88"/>
      <c r="M96" s="89"/>
      <c r="N96" s="580"/>
      <c r="O96" s="15"/>
      <c r="P96" s="15"/>
      <c r="Q96" s="15"/>
      <c r="R96" s="15"/>
    </row>
    <row r="97" spans="2:18" x14ac:dyDescent="0.25">
      <c r="B97" s="578"/>
      <c r="C97" s="581" t="s">
        <v>33</v>
      </c>
      <c r="D97" s="18">
        <v>45308</v>
      </c>
      <c r="E97" s="87"/>
      <c r="F97" s="88"/>
      <c r="G97" s="88"/>
      <c r="H97" s="88"/>
      <c r="I97" s="88"/>
      <c r="J97" s="88"/>
      <c r="K97" s="88"/>
      <c r="L97" s="88"/>
      <c r="M97" s="89"/>
      <c r="N97" s="580"/>
      <c r="O97" s="15"/>
      <c r="P97" s="15"/>
      <c r="Q97" s="15"/>
      <c r="R97" s="15"/>
    </row>
    <row r="98" spans="2:18" x14ac:dyDescent="0.25">
      <c r="B98" s="578"/>
      <c r="C98" s="581" t="s">
        <v>35</v>
      </c>
      <c r="D98" s="18">
        <v>45309</v>
      </c>
      <c r="E98" s="87"/>
      <c r="F98" s="88"/>
      <c r="G98" s="88"/>
      <c r="H98" s="88"/>
      <c r="I98" s="88"/>
      <c r="J98" s="88"/>
      <c r="K98" s="88"/>
      <c r="L98" s="88"/>
      <c r="M98" s="89"/>
      <c r="N98" s="580"/>
      <c r="O98" s="15"/>
      <c r="P98" s="15"/>
      <c r="Q98" s="15"/>
      <c r="R98" s="15"/>
    </row>
    <row r="99" spans="2:18" ht="15.75" thickBot="1" x14ac:dyDescent="0.3">
      <c r="B99" s="578"/>
      <c r="C99" s="599" t="s">
        <v>37</v>
      </c>
      <c r="D99" s="218">
        <v>45310</v>
      </c>
      <c r="E99" s="151"/>
      <c r="F99" s="152"/>
      <c r="G99" s="152"/>
      <c r="H99" s="152"/>
      <c r="I99" s="152"/>
      <c r="J99" s="152"/>
      <c r="K99" s="152"/>
      <c r="L99" s="152"/>
      <c r="M99" s="153"/>
      <c r="N99" s="580"/>
      <c r="O99" s="15"/>
      <c r="P99" s="15"/>
      <c r="Q99" s="15"/>
      <c r="R99" s="15"/>
    </row>
    <row r="100" spans="2:18" x14ac:dyDescent="0.25">
      <c r="B100" s="578"/>
      <c r="C100" s="77" t="s">
        <v>47</v>
      </c>
      <c r="D100" s="78"/>
      <c r="E100" s="79"/>
      <c r="F100" s="79"/>
      <c r="G100" s="79"/>
      <c r="H100" s="79"/>
      <c r="I100" s="79"/>
      <c r="J100" s="79"/>
      <c r="K100" s="79"/>
      <c r="L100" s="79"/>
      <c r="M100" s="80"/>
      <c r="N100" s="600"/>
      <c r="O100" s="15"/>
      <c r="P100" s="15"/>
      <c r="Q100" s="15"/>
      <c r="R100" s="15"/>
    </row>
    <row r="101" spans="2:18" ht="15.75" thickBot="1" x14ac:dyDescent="0.3">
      <c r="B101" s="60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3"/>
      <c r="N101" s="602"/>
      <c r="O101" s="15"/>
      <c r="P101" s="15"/>
      <c r="Q101" s="15"/>
      <c r="R101" s="15"/>
    </row>
    <row r="102" spans="2:18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N102" s="15"/>
      <c r="O102" s="15"/>
      <c r="P102" s="15"/>
      <c r="Q102" s="15"/>
      <c r="R102" s="15"/>
    </row>
    <row r="103" spans="2:18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N103" s="15"/>
      <c r="O103" s="15"/>
      <c r="P103" s="15"/>
      <c r="Q103" s="15"/>
      <c r="R103" s="15"/>
    </row>
    <row r="104" spans="2:18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N104" s="15"/>
      <c r="O104" s="15"/>
      <c r="P104" s="15"/>
      <c r="Q104" s="15"/>
      <c r="R104" s="15"/>
    </row>
    <row r="105" spans="2:18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N105" s="15"/>
      <c r="O105" s="15"/>
      <c r="P105" s="15"/>
      <c r="Q105" s="15"/>
      <c r="R105" s="15"/>
    </row>
    <row r="106" spans="2:18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N106" s="15"/>
      <c r="O106" s="15"/>
      <c r="P106" s="15"/>
      <c r="Q106" s="15"/>
      <c r="R106" s="15"/>
    </row>
    <row r="107" spans="2:18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N107" s="15"/>
      <c r="O107" s="15"/>
      <c r="P107" s="15"/>
      <c r="Q107" s="15"/>
      <c r="R107" s="15"/>
    </row>
    <row r="108" spans="2:18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N108" s="15"/>
      <c r="O108" s="15"/>
      <c r="P108" s="15"/>
      <c r="Q108" s="15"/>
      <c r="R108" s="15"/>
    </row>
    <row r="109" spans="2:18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N109" s="15"/>
      <c r="O109" s="15"/>
      <c r="P109" s="15"/>
      <c r="Q109" s="15"/>
      <c r="R109" s="15"/>
    </row>
    <row r="110" spans="2:18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N110" s="15"/>
      <c r="O110" s="15"/>
      <c r="P110" s="15"/>
      <c r="Q110" s="15"/>
      <c r="R110" s="15"/>
    </row>
    <row r="111" spans="2:18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8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x14ac:dyDescent="0.25">
      <c r="B872" s="43"/>
      <c r="C872" s="43"/>
      <c r="D872" s="43"/>
      <c r="E872" s="43"/>
      <c r="F872" s="43"/>
      <c r="G872" s="43"/>
      <c r="H872" s="43"/>
      <c r="I872" s="44"/>
      <c r="J872" s="44"/>
      <c r="K872" s="43"/>
      <c r="L872" s="43"/>
    </row>
  </sheetData>
  <mergeCells count="50">
    <mergeCell ref="E87:M87"/>
    <mergeCell ref="E88:M89"/>
    <mergeCell ref="E93:M93"/>
    <mergeCell ref="E94:M94"/>
    <mergeCell ref="E95:M99"/>
    <mergeCell ref="C100:M101"/>
    <mergeCell ref="E73:M73"/>
    <mergeCell ref="E78:M78"/>
    <mergeCell ref="E79:M79"/>
    <mergeCell ref="E80:M80"/>
    <mergeCell ref="E81:M85"/>
    <mergeCell ref="E86:M86"/>
    <mergeCell ref="E58:M58"/>
    <mergeCell ref="E59:M59"/>
    <mergeCell ref="E65:M65"/>
    <mergeCell ref="E66:M66"/>
    <mergeCell ref="E67:M71"/>
    <mergeCell ref="E72:M72"/>
    <mergeCell ref="E39:M43"/>
    <mergeCell ref="E44:M44"/>
    <mergeCell ref="E45:M45"/>
    <mergeCell ref="E51:M51"/>
    <mergeCell ref="E52:M52"/>
    <mergeCell ref="E53:M57"/>
    <mergeCell ref="E24:M24"/>
    <mergeCell ref="E25:M29"/>
    <mergeCell ref="E30:M30"/>
    <mergeCell ref="E31:M31"/>
    <mergeCell ref="E37:M37"/>
    <mergeCell ref="E38:M38"/>
    <mergeCell ref="B7:C7"/>
    <mergeCell ref="B8:C8"/>
    <mergeCell ref="B9:N9"/>
    <mergeCell ref="B10:B101"/>
    <mergeCell ref="C10:D10"/>
    <mergeCell ref="N10:N101"/>
    <mergeCell ref="E11:M15"/>
    <mergeCell ref="E16:M16"/>
    <mergeCell ref="E17:M17"/>
    <mergeCell ref="E23:M23"/>
    <mergeCell ref="B2:N2"/>
    <mergeCell ref="B3:N3"/>
    <mergeCell ref="B4:N4"/>
    <mergeCell ref="B5:N5"/>
    <mergeCell ref="B6:C6"/>
    <mergeCell ref="D6:F6"/>
    <mergeCell ref="G6:H6"/>
    <mergeCell ref="I6:J6"/>
    <mergeCell ref="K6:L6"/>
    <mergeCell ref="M6:N6"/>
  </mergeCells>
  <conditionalFormatting sqref="K34:L34">
    <cfRule type="expression" dxfId="21" priority="1" stopIfTrue="1">
      <formula>NOT(MONTH(K34)=$C$42)</formula>
    </cfRule>
    <cfRule type="expression" dxfId="20" priority="2" stopIfTrue="1">
      <formula>MATCH(K34,(((#REF!))),0)&gt;0</formula>
    </cfRule>
  </conditionalFormatting>
  <conditionalFormatting sqref="K19:M21">
    <cfRule type="expression" dxfId="18" priority="7" stopIfTrue="1">
      <formula>NOT(MONTH(K19)=$C$42)</formula>
    </cfRule>
    <cfRule type="expression" dxfId="19" priority="8" stopIfTrue="1">
      <formula>MATCH(K19,(((#REF!))),0)&gt;0</formula>
    </cfRule>
  </conditionalFormatting>
  <conditionalFormatting sqref="K33:M33">
    <cfRule type="expression" dxfId="16" priority="3" stopIfTrue="1">
      <formula>NOT(MONTH(K33)=$C$42)</formula>
    </cfRule>
    <cfRule type="expression" dxfId="17" priority="4" stopIfTrue="1">
      <formula>MATCH(K33,(((#REF!))),0)&gt;0</formula>
    </cfRule>
  </conditionalFormatting>
  <conditionalFormatting sqref="M36">
    <cfRule type="expression" dxfId="14" priority="5" stopIfTrue="1">
      <formula>NOT(MONTH(M36)=$C$42)</formula>
    </cfRule>
    <cfRule type="expression" dxfId="15" priority="6" stopIfTrue="1">
      <formula>MATCH(M36,(((#REF!))),0)&gt;0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0A611-4090-4E41-9B2A-398BA3AEEF57}">
  <sheetPr>
    <tabColor rgb="FF00B0F0"/>
  </sheetPr>
  <dimension ref="B1:R885"/>
  <sheetViews>
    <sheetView workbookViewId="0">
      <selection sqref="A1:U1048576"/>
    </sheetView>
  </sheetViews>
  <sheetFormatPr defaultRowHeight="15" x14ac:dyDescent="0.25"/>
  <cols>
    <col min="2" max="8" width="18.85546875" style="33" customWidth="1"/>
    <col min="9" max="10" width="18.85546875" style="45" customWidth="1"/>
    <col min="11" max="12" width="18.85546875" style="33" customWidth="1"/>
    <col min="13" max="13" width="18.85546875" style="1" customWidth="1"/>
    <col min="14" max="14" width="18.85546875" customWidth="1"/>
    <col min="15" max="15" width="16.85546875" customWidth="1"/>
    <col min="16" max="16" width="21.42578125" customWidth="1"/>
  </cols>
  <sheetData>
    <row r="1" spans="2:18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8" ht="23.25" x14ac:dyDescent="0.25">
      <c r="B2" s="105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2:18" ht="20.25" x14ac:dyDescent="0.25"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</row>
    <row r="4" spans="2:18" ht="19.5" thickBot="1" x14ac:dyDescent="0.3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</row>
    <row r="5" spans="2:18" ht="41.25" customHeight="1" thickBot="1" x14ac:dyDescent="0.3">
      <c r="B5" s="114" t="s">
        <v>325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</row>
    <row r="6" spans="2:18" ht="30.75" customHeight="1" x14ac:dyDescent="0.25">
      <c r="B6" s="117" t="s">
        <v>113</v>
      </c>
      <c r="C6" s="118"/>
      <c r="D6" s="562" t="s">
        <v>276</v>
      </c>
      <c r="E6" s="562"/>
      <c r="F6" s="562"/>
      <c r="G6" s="435" t="s">
        <v>277</v>
      </c>
      <c r="H6" s="435"/>
      <c r="I6" s="436" t="s">
        <v>278</v>
      </c>
      <c r="J6" s="436"/>
      <c r="K6" s="385" t="s">
        <v>279</v>
      </c>
      <c r="L6" s="385"/>
      <c r="M6" s="275" t="s">
        <v>280</v>
      </c>
      <c r="N6" s="563"/>
    </row>
    <row r="7" spans="2:18" ht="48" x14ac:dyDescent="0.25">
      <c r="B7" s="119" t="s">
        <v>4</v>
      </c>
      <c r="C7" s="120"/>
      <c r="D7" s="515" t="s">
        <v>281</v>
      </c>
      <c r="E7" s="441" t="s">
        <v>282</v>
      </c>
      <c r="F7" s="564" t="s">
        <v>283</v>
      </c>
      <c r="G7" s="565" t="s">
        <v>284</v>
      </c>
      <c r="H7" s="566" t="s">
        <v>285</v>
      </c>
      <c r="I7" s="445" t="s">
        <v>286</v>
      </c>
      <c r="J7" s="567" t="s">
        <v>287</v>
      </c>
      <c r="K7" s="447" t="s">
        <v>288</v>
      </c>
      <c r="L7" s="568" t="s">
        <v>289</v>
      </c>
      <c r="M7" s="569" t="s">
        <v>290</v>
      </c>
      <c r="N7" s="570" t="s">
        <v>291</v>
      </c>
    </row>
    <row r="8" spans="2:18" ht="24.75" thickBot="1" x14ac:dyDescent="0.3">
      <c r="B8" s="134" t="s">
        <v>12</v>
      </c>
      <c r="C8" s="135"/>
      <c r="D8" s="48" t="s">
        <v>163</v>
      </c>
      <c r="E8" s="6" t="s">
        <v>196</v>
      </c>
      <c r="F8" s="6" t="s">
        <v>294</v>
      </c>
      <c r="G8" s="6" t="s">
        <v>326</v>
      </c>
      <c r="H8" s="6" t="s">
        <v>296</v>
      </c>
      <c r="I8" s="6" t="s">
        <v>327</v>
      </c>
      <c r="J8" s="6" t="s">
        <v>298</v>
      </c>
      <c r="K8" s="6" t="s">
        <v>328</v>
      </c>
      <c r="L8" s="48" t="s">
        <v>329</v>
      </c>
      <c r="M8" s="48" t="s">
        <v>330</v>
      </c>
      <c r="N8" s="571" t="s">
        <v>331</v>
      </c>
    </row>
    <row r="9" spans="2:18" ht="18.75" thickBot="1" x14ac:dyDescent="0.3">
      <c r="B9" s="606" t="s">
        <v>332</v>
      </c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8"/>
    </row>
    <row r="10" spans="2:18" ht="15.75" thickBot="1" x14ac:dyDescent="0.3">
      <c r="B10" s="575"/>
      <c r="C10" s="320" t="s">
        <v>19</v>
      </c>
      <c r="D10" s="321"/>
      <c r="E10" s="9" t="s">
        <v>20</v>
      </c>
      <c r="F10" s="9" t="s">
        <v>21</v>
      </c>
      <c r="G10" s="9" t="s">
        <v>22</v>
      </c>
      <c r="H10" s="9" t="s">
        <v>23</v>
      </c>
      <c r="I10" s="9" t="s">
        <v>24</v>
      </c>
      <c r="J10" s="9" t="s">
        <v>25</v>
      </c>
      <c r="K10" s="9" t="s">
        <v>26</v>
      </c>
      <c r="L10" s="10" t="s">
        <v>27</v>
      </c>
      <c r="M10" s="11" t="s">
        <v>28</v>
      </c>
      <c r="N10" s="577"/>
      <c r="O10" s="15"/>
      <c r="P10" s="15" t="s">
        <v>307</v>
      </c>
      <c r="Q10" s="15">
        <f>COUNTIF(B9:N98,"Medicina urg.")</f>
        <v>14</v>
      </c>
      <c r="R10" s="15">
        <v>14</v>
      </c>
    </row>
    <row r="11" spans="2:18" x14ac:dyDescent="0.25">
      <c r="B11" s="578"/>
      <c r="C11" s="579" t="s">
        <v>29</v>
      </c>
      <c r="D11" s="13">
        <v>45201</v>
      </c>
      <c r="E11" s="370" t="s">
        <v>304</v>
      </c>
      <c r="F11" s="371" t="s">
        <v>304</v>
      </c>
      <c r="G11" s="371" t="s">
        <v>304</v>
      </c>
      <c r="H11" s="552" t="s">
        <v>305</v>
      </c>
      <c r="I11" s="552" t="s">
        <v>305</v>
      </c>
      <c r="J11" s="14"/>
      <c r="K11" s="609" t="s">
        <v>315</v>
      </c>
      <c r="L11" s="609" t="s">
        <v>315</v>
      </c>
      <c r="M11" s="610" t="s">
        <v>315</v>
      </c>
      <c r="N11" s="580"/>
      <c r="O11" s="15"/>
      <c r="P11" s="15" t="s">
        <v>305</v>
      </c>
      <c r="Q11" s="15">
        <f>COUNTIF(B9:N98,"Chir. Urgenza")</f>
        <v>14</v>
      </c>
      <c r="R11" s="15">
        <v>14</v>
      </c>
    </row>
    <row r="12" spans="2:18" x14ac:dyDescent="0.25">
      <c r="B12" s="578"/>
      <c r="C12" s="581" t="s">
        <v>31</v>
      </c>
      <c r="D12" s="18">
        <v>45202</v>
      </c>
      <c r="E12" s="377" t="s">
        <v>304</v>
      </c>
      <c r="F12" s="378" t="s">
        <v>304</v>
      </c>
      <c r="G12" s="378" t="s">
        <v>304</v>
      </c>
      <c r="H12" s="468" t="s">
        <v>305</v>
      </c>
      <c r="I12" s="468" t="s">
        <v>305</v>
      </c>
      <c r="J12" s="19"/>
      <c r="K12" s="376" t="s">
        <v>306</v>
      </c>
      <c r="L12" s="376" t="s">
        <v>306</v>
      </c>
      <c r="M12" s="583" t="s">
        <v>306</v>
      </c>
      <c r="N12" s="580"/>
      <c r="O12" s="15"/>
      <c r="P12" s="15" t="s">
        <v>309</v>
      </c>
      <c r="Q12" s="15">
        <f>COUNTIF(B9:N98,"Anestesiologia")</f>
        <v>14</v>
      </c>
      <c r="R12" s="15">
        <v>14</v>
      </c>
    </row>
    <row r="13" spans="2:18" x14ac:dyDescent="0.25">
      <c r="B13" s="578"/>
      <c r="C13" s="581" t="s">
        <v>33</v>
      </c>
      <c r="D13" s="18">
        <v>45203</v>
      </c>
      <c r="E13" s="377" t="s">
        <v>304</v>
      </c>
      <c r="F13" s="378" t="s">
        <v>304</v>
      </c>
      <c r="G13" s="378" t="s">
        <v>304</v>
      </c>
      <c r="H13" s="468" t="s">
        <v>305</v>
      </c>
      <c r="I13" s="468" t="s">
        <v>305</v>
      </c>
      <c r="J13" s="19"/>
      <c r="K13" s="376" t="s">
        <v>306</v>
      </c>
      <c r="L13" s="376" t="s">
        <v>306</v>
      </c>
      <c r="M13" s="204"/>
      <c r="N13" s="580"/>
      <c r="O13" s="15"/>
      <c r="P13" s="15" t="s">
        <v>310</v>
      </c>
      <c r="Q13" s="15">
        <f>COUNTIF(B9:N98,"Mal. Sangue")</f>
        <v>21</v>
      </c>
      <c r="R13" s="15">
        <v>21</v>
      </c>
    </row>
    <row r="14" spans="2:18" x14ac:dyDescent="0.25">
      <c r="B14" s="578"/>
      <c r="C14" s="581" t="s">
        <v>35</v>
      </c>
      <c r="D14" s="18">
        <v>45204</v>
      </c>
      <c r="E14" s="377" t="s">
        <v>304</v>
      </c>
      <c r="F14" s="378" t="s">
        <v>304</v>
      </c>
      <c r="G14" s="378" t="s">
        <v>304</v>
      </c>
      <c r="H14" s="468" t="s">
        <v>305</v>
      </c>
      <c r="I14" s="468" t="s">
        <v>305</v>
      </c>
      <c r="J14" s="19"/>
      <c r="K14" s="376" t="s">
        <v>306</v>
      </c>
      <c r="L14" s="376" t="s">
        <v>306</v>
      </c>
      <c r="M14" s="583" t="s">
        <v>306</v>
      </c>
      <c r="N14" s="580"/>
      <c r="O14" s="15"/>
      <c r="P14" s="15" t="s">
        <v>308</v>
      </c>
      <c r="Q14" s="15">
        <f>COUNTIF(B9:N98,"Oncologia")</f>
        <v>14</v>
      </c>
      <c r="R14" s="15">
        <v>14</v>
      </c>
    </row>
    <row r="15" spans="2:18" x14ac:dyDescent="0.25">
      <c r="B15" s="578"/>
      <c r="C15" s="581" t="s">
        <v>37</v>
      </c>
      <c r="D15" s="18">
        <v>45205</v>
      </c>
      <c r="E15" s="377" t="s">
        <v>304</v>
      </c>
      <c r="F15" s="378" t="s">
        <v>304</v>
      </c>
      <c r="G15" s="378" t="s">
        <v>304</v>
      </c>
      <c r="H15" s="468" t="s">
        <v>305</v>
      </c>
      <c r="I15" s="468" t="s">
        <v>305</v>
      </c>
      <c r="J15" s="19"/>
      <c r="K15" s="589" t="s">
        <v>315</v>
      </c>
      <c r="L15" s="589" t="s">
        <v>315</v>
      </c>
      <c r="M15" s="590" t="s">
        <v>315</v>
      </c>
      <c r="N15" s="580"/>
      <c r="O15" s="15"/>
      <c r="P15" s="15" t="s">
        <v>311</v>
      </c>
      <c r="Q15" s="15">
        <f>COUNTIF(B9:N98,"Geriatria")</f>
        <v>21</v>
      </c>
      <c r="R15" s="15">
        <v>21</v>
      </c>
    </row>
    <row r="16" spans="2:18" x14ac:dyDescent="0.25">
      <c r="B16" s="578"/>
      <c r="C16" s="584" t="s">
        <v>39</v>
      </c>
      <c r="D16" s="21">
        <v>45206</v>
      </c>
      <c r="E16" s="102"/>
      <c r="F16" s="103"/>
      <c r="G16" s="103"/>
      <c r="H16" s="103"/>
      <c r="I16" s="103"/>
      <c r="J16" s="103"/>
      <c r="K16" s="103"/>
      <c r="L16" s="103"/>
      <c r="M16" s="104"/>
      <c r="N16" s="580"/>
      <c r="O16" s="15"/>
      <c r="P16" s="15" t="s">
        <v>306</v>
      </c>
      <c r="Q16" s="15">
        <f>COUNTIF(B9:N98,"Reumatologia")</f>
        <v>14</v>
      </c>
      <c r="R16" s="15">
        <v>14</v>
      </c>
    </row>
    <row r="17" spans="2:18" x14ac:dyDescent="0.25">
      <c r="B17" s="578"/>
      <c r="C17" s="584" t="s">
        <v>40</v>
      </c>
      <c r="D17" s="21">
        <v>45207</v>
      </c>
      <c r="E17" s="102"/>
      <c r="F17" s="103"/>
      <c r="G17" s="103"/>
      <c r="H17" s="103"/>
      <c r="I17" s="103"/>
      <c r="J17" s="103"/>
      <c r="K17" s="103"/>
      <c r="L17" s="103"/>
      <c r="M17" s="104"/>
      <c r="N17" s="580"/>
      <c r="O17" s="15"/>
      <c r="P17" s="15" t="s">
        <v>244</v>
      </c>
      <c r="Q17" s="15">
        <f>COUNTIF(B9:N98,"Medicina Interna")</f>
        <v>35</v>
      </c>
      <c r="R17" s="15">
        <v>35</v>
      </c>
    </row>
    <row r="18" spans="2:18" x14ac:dyDescent="0.25">
      <c r="B18" s="578"/>
      <c r="C18" s="581" t="s">
        <v>29</v>
      </c>
      <c r="D18" s="18">
        <v>45208</v>
      </c>
      <c r="E18" s="546" t="s">
        <v>69</v>
      </c>
      <c r="F18" s="547"/>
      <c r="G18" s="547"/>
      <c r="H18" s="547"/>
      <c r="I18" s="547"/>
      <c r="J18" s="547"/>
      <c r="K18" s="547"/>
      <c r="L18" s="547"/>
      <c r="M18" s="548"/>
      <c r="N18" s="580"/>
      <c r="O18" s="15"/>
      <c r="P18" s="15" t="s">
        <v>312</v>
      </c>
      <c r="Q18" s="15">
        <f>COUNTIF(B9:N98,"Medicina Famiglia")</f>
        <v>14</v>
      </c>
      <c r="R18" s="15">
        <v>14</v>
      </c>
    </row>
    <row r="19" spans="2:18" x14ac:dyDescent="0.25">
      <c r="B19" s="578"/>
      <c r="C19" s="581" t="s">
        <v>31</v>
      </c>
      <c r="D19" s="18">
        <v>45209</v>
      </c>
      <c r="E19" s="342"/>
      <c r="F19" s="343"/>
      <c r="G19" s="343"/>
      <c r="H19" s="343"/>
      <c r="I19" s="343"/>
      <c r="J19" s="343"/>
      <c r="K19" s="343"/>
      <c r="L19" s="343"/>
      <c r="M19" s="344"/>
      <c r="N19" s="580"/>
      <c r="O19" s="15"/>
      <c r="P19" s="15" t="s">
        <v>313</v>
      </c>
      <c r="Q19" s="15">
        <f>COUNTIF(B9:N98,"Chirurgia Gen.")</f>
        <v>35</v>
      </c>
      <c r="R19" s="15">
        <v>35</v>
      </c>
    </row>
    <row r="20" spans="2:18" x14ac:dyDescent="0.25">
      <c r="B20" s="578"/>
      <c r="C20" s="581" t="s">
        <v>33</v>
      </c>
      <c r="D20" s="18">
        <v>45210</v>
      </c>
      <c r="E20" s="342"/>
      <c r="F20" s="343"/>
      <c r="G20" s="343"/>
      <c r="H20" s="343"/>
      <c r="I20" s="343"/>
      <c r="J20" s="343"/>
      <c r="K20" s="343"/>
      <c r="L20" s="343"/>
      <c r="M20" s="344"/>
      <c r="N20" s="580"/>
      <c r="O20" s="15"/>
      <c r="P20" s="15" t="s">
        <v>314</v>
      </c>
      <c r="Q20" s="15">
        <f>COUNTIF(B9:N98,"Chir. Oncologica")</f>
        <v>14</v>
      </c>
      <c r="R20" s="15">
        <v>14</v>
      </c>
    </row>
    <row r="21" spans="2:18" x14ac:dyDescent="0.25">
      <c r="B21" s="578"/>
      <c r="C21" s="581" t="s">
        <v>35</v>
      </c>
      <c r="D21" s="18">
        <v>45211</v>
      </c>
      <c r="E21" s="342"/>
      <c r="F21" s="343"/>
      <c r="G21" s="343"/>
      <c r="H21" s="343"/>
      <c r="I21" s="343"/>
      <c r="J21" s="343"/>
      <c r="K21" s="343"/>
      <c r="L21" s="343"/>
      <c r="M21" s="344"/>
      <c r="N21" s="580"/>
      <c r="O21" s="15"/>
      <c r="P21" s="15"/>
      <c r="Q21" s="15"/>
      <c r="R21" s="15"/>
    </row>
    <row r="22" spans="2:18" x14ac:dyDescent="0.25">
      <c r="B22" s="578"/>
      <c r="C22" s="581" t="s">
        <v>37</v>
      </c>
      <c r="D22" s="18">
        <v>45212</v>
      </c>
      <c r="E22" s="345"/>
      <c r="F22" s="346"/>
      <c r="G22" s="346"/>
      <c r="H22" s="346"/>
      <c r="I22" s="346"/>
      <c r="J22" s="346"/>
      <c r="K22" s="346"/>
      <c r="L22" s="346"/>
      <c r="M22" s="347"/>
      <c r="N22" s="580"/>
      <c r="O22" s="15"/>
      <c r="P22" s="15"/>
      <c r="Q22" s="15"/>
      <c r="R22" s="15"/>
    </row>
    <row r="23" spans="2:18" x14ac:dyDescent="0.25">
      <c r="B23" s="578"/>
      <c r="C23" s="584" t="s">
        <v>39</v>
      </c>
      <c r="D23" s="21">
        <v>45213</v>
      </c>
      <c r="E23" s="102"/>
      <c r="F23" s="103"/>
      <c r="G23" s="103"/>
      <c r="H23" s="103"/>
      <c r="I23" s="103"/>
      <c r="J23" s="103"/>
      <c r="K23" s="103"/>
      <c r="L23" s="103"/>
      <c r="M23" s="104"/>
      <c r="N23" s="580"/>
      <c r="O23" s="15"/>
      <c r="P23" s="15"/>
      <c r="Q23" s="15"/>
      <c r="R23" s="15"/>
    </row>
    <row r="24" spans="2:18" x14ac:dyDescent="0.25">
      <c r="B24" s="578"/>
      <c r="C24" s="584" t="s">
        <v>40</v>
      </c>
      <c r="D24" s="21">
        <v>45214</v>
      </c>
      <c r="E24" s="102"/>
      <c r="F24" s="103"/>
      <c r="G24" s="103"/>
      <c r="H24" s="103"/>
      <c r="I24" s="103"/>
      <c r="J24" s="103"/>
      <c r="K24" s="103"/>
      <c r="L24" s="103"/>
      <c r="M24" s="104"/>
      <c r="N24" s="580"/>
      <c r="O24" s="15"/>
      <c r="P24" s="15"/>
      <c r="Q24" s="15"/>
      <c r="R24" s="15"/>
    </row>
    <row r="25" spans="2:18" x14ac:dyDescent="0.25">
      <c r="B25" s="578"/>
      <c r="C25" s="585" t="s">
        <v>29</v>
      </c>
      <c r="D25" s="18">
        <v>45215</v>
      </c>
      <c r="E25" s="377" t="s">
        <v>304</v>
      </c>
      <c r="F25" s="378" t="s">
        <v>304</v>
      </c>
      <c r="G25" s="378" t="s">
        <v>304</v>
      </c>
      <c r="H25" s="468" t="s">
        <v>305</v>
      </c>
      <c r="I25" s="468" t="s">
        <v>305</v>
      </c>
      <c r="J25" s="19"/>
      <c r="K25" s="589" t="s">
        <v>315</v>
      </c>
      <c r="L25" s="589" t="s">
        <v>315</v>
      </c>
      <c r="M25" s="590" t="s">
        <v>315</v>
      </c>
      <c r="N25" s="580"/>
      <c r="O25" s="15"/>
      <c r="P25" s="15"/>
      <c r="Q25" s="15"/>
      <c r="R25" s="15"/>
    </row>
    <row r="26" spans="2:18" x14ac:dyDescent="0.25">
      <c r="B26" s="578"/>
      <c r="C26" s="581" t="s">
        <v>31</v>
      </c>
      <c r="D26" s="18">
        <v>45216</v>
      </c>
      <c r="E26" s="377" t="s">
        <v>304</v>
      </c>
      <c r="F26" s="378" t="s">
        <v>304</v>
      </c>
      <c r="G26" s="378" t="s">
        <v>304</v>
      </c>
      <c r="H26" s="468" t="s">
        <v>305</v>
      </c>
      <c r="I26" s="468" t="s">
        <v>305</v>
      </c>
      <c r="J26" s="19"/>
      <c r="K26" s="376" t="s">
        <v>306</v>
      </c>
      <c r="L26" s="376" t="s">
        <v>306</v>
      </c>
      <c r="M26" s="583" t="s">
        <v>306</v>
      </c>
      <c r="N26" s="580"/>
      <c r="O26" s="15"/>
      <c r="P26" s="15"/>
      <c r="Q26" s="15"/>
      <c r="R26" s="15"/>
    </row>
    <row r="27" spans="2:18" x14ac:dyDescent="0.25">
      <c r="B27" s="578"/>
      <c r="C27" s="581" t="s">
        <v>33</v>
      </c>
      <c r="D27" s="18">
        <v>45217</v>
      </c>
      <c r="E27" s="377" t="s">
        <v>304</v>
      </c>
      <c r="F27" s="378" t="s">
        <v>304</v>
      </c>
      <c r="G27" s="378" t="s">
        <v>304</v>
      </c>
      <c r="H27" s="501" t="s">
        <v>310</v>
      </c>
      <c r="I27" s="501" t="s">
        <v>310</v>
      </c>
      <c r="J27" s="19"/>
      <c r="K27" s="376" t="s">
        <v>306</v>
      </c>
      <c r="L27" s="376" t="s">
        <v>306</v>
      </c>
      <c r="M27" s="583" t="s">
        <v>306</v>
      </c>
      <c r="N27" s="580"/>
      <c r="O27" s="15"/>
      <c r="P27" s="15"/>
      <c r="Q27" s="15"/>
      <c r="R27" s="15"/>
    </row>
    <row r="28" spans="2:18" x14ac:dyDescent="0.25">
      <c r="B28" s="578"/>
      <c r="C28" s="581" t="s">
        <v>35</v>
      </c>
      <c r="D28" s="18">
        <v>45218</v>
      </c>
      <c r="E28" s="377" t="s">
        <v>304</v>
      </c>
      <c r="F28" s="378" t="s">
        <v>304</v>
      </c>
      <c r="G28" s="378" t="s">
        <v>304</v>
      </c>
      <c r="H28" s="501" t="s">
        <v>310</v>
      </c>
      <c r="I28" s="501" t="s">
        <v>310</v>
      </c>
      <c r="J28" s="19"/>
      <c r="K28" s="589" t="s">
        <v>315</v>
      </c>
      <c r="L28" s="589" t="s">
        <v>315</v>
      </c>
      <c r="M28" s="590" t="s">
        <v>315</v>
      </c>
      <c r="N28" s="580"/>
      <c r="O28" s="15"/>
      <c r="P28" s="15"/>
      <c r="Q28" s="15"/>
      <c r="R28" s="15"/>
    </row>
    <row r="29" spans="2:18" x14ac:dyDescent="0.25">
      <c r="B29" s="578"/>
      <c r="C29" s="581" t="s">
        <v>37</v>
      </c>
      <c r="D29" s="18">
        <v>45219</v>
      </c>
      <c r="E29" s="377" t="s">
        <v>304</v>
      </c>
      <c r="F29" s="378" t="s">
        <v>304</v>
      </c>
      <c r="G29" s="378" t="s">
        <v>304</v>
      </c>
      <c r="H29" s="501" t="s">
        <v>310</v>
      </c>
      <c r="I29" s="501" t="s">
        <v>310</v>
      </c>
      <c r="J29" s="19"/>
      <c r="K29" s="589" t="s">
        <v>315</v>
      </c>
      <c r="L29" s="589" t="s">
        <v>315</v>
      </c>
      <c r="M29" s="590" t="s">
        <v>315</v>
      </c>
      <c r="N29" s="580"/>
      <c r="O29" s="15"/>
      <c r="P29" s="15"/>
      <c r="Q29" s="15"/>
      <c r="R29" s="15"/>
    </row>
    <row r="30" spans="2:18" x14ac:dyDescent="0.25">
      <c r="B30" s="578"/>
      <c r="C30" s="584" t="s">
        <v>39</v>
      </c>
      <c r="D30" s="21">
        <v>45220</v>
      </c>
      <c r="E30" s="102"/>
      <c r="F30" s="103"/>
      <c r="G30" s="103"/>
      <c r="H30" s="103"/>
      <c r="I30" s="103"/>
      <c r="J30" s="103"/>
      <c r="K30" s="103"/>
      <c r="L30" s="103"/>
      <c r="M30" s="104"/>
      <c r="N30" s="580"/>
      <c r="O30" s="15"/>
      <c r="P30" s="15"/>
      <c r="Q30" s="15"/>
      <c r="R30" s="15"/>
    </row>
    <row r="31" spans="2:18" x14ac:dyDescent="0.25">
      <c r="B31" s="578"/>
      <c r="C31" s="584" t="s">
        <v>40</v>
      </c>
      <c r="D31" s="21">
        <v>45221</v>
      </c>
      <c r="E31" s="102"/>
      <c r="F31" s="103"/>
      <c r="G31" s="103"/>
      <c r="H31" s="103"/>
      <c r="I31" s="103"/>
      <c r="J31" s="103"/>
      <c r="K31" s="103"/>
      <c r="L31" s="103"/>
      <c r="M31" s="104"/>
      <c r="N31" s="580"/>
      <c r="O31" s="15"/>
      <c r="P31" s="15"/>
      <c r="Q31" s="15"/>
      <c r="R31" s="15"/>
    </row>
    <row r="32" spans="2:18" x14ac:dyDescent="0.25">
      <c r="B32" s="578"/>
      <c r="C32" s="581" t="s">
        <v>29</v>
      </c>
      <c r="D32" s="18">
        <v>45222</v>
      </c>
      <c r="E32" s="546" t="s">
        <v>69</v>
      </c>
      <c r="F32" s="547"/>
      <c r="G32" s="547"/>
      <c r="H32" s="547"/>
      <c r="I32" s="547"/>
      <c r="J32" s="547"/>
      <c r="K32" s="547"/>
      <c r="L32" s="547"/>
      <c r="M32" s="548"/>
      <c r="N32" s="580"/>
      <c r="O32" s="15"/>
      <c r="P32" s="15"/>
      <c r="Q32" s="15"/>
      <c r="R32" s="15"/>
    </row>
    <row r="33" spans="2:18" x14ac:dyDescent="0.25">
      <c r="B33" s="578"/>
      <c r="C33" s="581" t="s">
        <v>31</v>
      </c>
      <c r="D33" s="18">
        <v>45223</v>
      </c>
      <c r="E33" s="342"/>
      <c r="F33" s="343"/>
      <c r="G33" s="343"/>
      <c r="H33" s="343"/>
      <c r="I33" s="343"/>
      <c r="J33" s="343"/>
      <c r="K33" s="343"/>
      <c r="L33" s="343"/>
      <c r="M33" s="344"/>
      <c r="N33" s="580"/>
      <c r="O33" s="15"/>
      <c r="P33" s="15"/>
      <c r="Q33" s="15"/>
      <c r="R33" s="15"/>
    </row>
    <row r="34" spans="2:18" x14ac:dyDescent="0.25">
      <c r="B34" s="578"/>
      <c r="C34" s="581" t="s">
        <v>33</v>
      </c>
      <c r="D34" s="18">
        <v>45224</v>
      </c>
      <c r="E34" s="342"/>
      <c r="F34" s="343"/>
      <c r="G34" s="343"/>
      <c r="H34" s="343"/>
      <c r="I34" s="343"/>
      <c r="J34" s="343"/>
      <c r="K34" s="343"/>
      <c r="L34" s="343"/>
      <c r="M34" s="344"/>
      <c r="N34" s="580"/>
      <c r="O34" s="15"/>
      <c r="P34" s="15"/>
      <c r="Q34" s="15"/>
      <c r="R34" s="15"/>
    </row>
    <row r="35" spans="2:18" x14ac:dyDescent="0.25">
      <c r="B35" s="578"/>
      <c r="C35" s="581" t="s">
        <v>35</v>
      </c>
      <c r="D35" s="18">
        <v>45225</v>
      </c>
      <c r="E35" s="342"/>
      <c r="F35" s="343"/>
      <c r="G35" s="343"/>
      <c r="H35" s="343"/>
      <c r="I35" s="343"/>
      <c r="J35" s="343"/>
      <c r="K35" s="343"/>
      <c r="L35" s="343"/>
      <c r="M35" s="344"/>
      <c r="N35" s="580"/>
      <c r="O35" s="15"/>
      <c r="P35" s="15"/>
      <c r="Q35" s="15"/>
      <c r="R35" s="15"/>
    </row>
    <row r="36" spans="2:18" x14ac:dyDescent="0.25">
      <c r="B36" s="578"/>
      <c r="C36" s="581" t="s">
        <v>37</v>
      </c>
      <c r="D36" s="18">
        <v>45226</v>
      </c>
      <c r="E36" s="345"/>
      <c r="F36" s="346"/>
      <c r="G36" s="346"/>
      <c r="H36" s="346"/>
      <c r="I36" s="346"/>
      <c r="J36" s="346"/>
      <c r="K36" s="346"/>
      <c r="L36" s="346"/>
      <c r="M36" s="347"/>
      <c r="N36" s="580"/>
      <c r="O36" s="15"/>
      <c r="P36" s="15"/>
      <c r="Q36" s="15"/>
      <c r="R36" s="15"/>
    </row>
    <row r="37" spans="2:18" x14ac:dyDescent="0.25">
      <c r="B37" s="578"/>
      <c r="C37" s="584" t="s">
        <v>39</v>
      </c>
      <c r="D37" s="21">
        <v>45227</v>
      </c>
      <c r="E37" s="102"/>
      <c r="F37" s="103"/>
      <c r="G37" s="103"/>
      <c r="H37" s="103"/>
      <c r="I37" s="103"/>
      <c r="J37" s="103"/>
      <c r="K37" s="103"/>
      <c r="L37" s="103"/>
      <c r="M37" s="104"/>
      <c r="N37" s="580"/>
      <c r="O37" s="15"/>
      <c r="P37" s="15"/>
      <c r="Q37" s="15"/>
      <c r="R37" s="15"/>
    </row>
    <row r="38" spans="2:18" x14ac:dyDescent="0.25">
      <c r="B38" s="578"/>
      <c r="C38" s="584" t="s">
        <v>40</v>
      </c>
      <c r="D38" s="21">
        <v>45228</v>
      </c>
      <c r="E38" s="102"/>
      <c r="F38" s="103"/>
      <c r="G38" s="103"/>
      <c r="H38" s="103"/>
      <c r="I38" s="103"/>
      <c r="J38" s="103"/>
      <c r="K38" s="103"/>
      <c r="L38" s="103"/>
      <c r="M38" s="104"/>
      <c r="N38" s="580"/>
      <c r="O38" s="15"/>
      <c r="P38" s="15"/>
      <c r="Q38" s="15"/>
      <c r="R38" s="15"/>
    </row>
    <row r="39" spans="2:18" ht="15.75" x14ac:dyDescent="0.25">
      <c r="B39" s="578"/>
      <c r="C39" s="581" t="s">
        <v>29</v>
      </c>
      <c r="D39" s="18">
        <v>45229</v>
      </c>
      <c r="E39" s="377" t="s">
        <v>304</v>
      </c>
      <c r="F39" s="378" t="s">
        <v>304</v>
      </c>
      <c r="G39" s="378" t="s">
        <v>304</v>
      </c>
      <c r="H39" s="501" t="s">
        <v>310</v>
      </c>
      <c r="I39" s="501" t="s">
        <v>310</v>
      </c>
      <c r="J39" s="588"/>
      <c r="K39" s="589" t="s">
        <v>315</v>
      </c>
      <c r="L39" s="589" t="s">
        <v>315</v>
      </c>
      <c r="M39" s="590" t="s">
        <v>315</v>
      </c>
      <c r="N39" s="580"/>
      <c r="O39" s="15"/>
      <c r="P39" s="15"/>
      <c r="Q39" s="15"/>
      <c r="R39" s="15"/>
    </row>
    <row r="40" spans="2:18" x14ac:dyDescent="0.25">
      <c r="B40" s="578"/>
      <c r="C40" s="581" t="s">
        <v>31</v>
      </c>
      <c r="D40" s="18">
        <v>45230</v>
      </c>
      <c r="E40" s="377" t="s">
        <v>304</v>
      </c>
      <c r="F40" s="378" t="s">
        <v>304</v>
      </c>
      <c r="G40" s="501" t="s">
        <v>310</v>
      </c>
      <c r="H40" s="501" t="s">
        <v>310</v>
      </c>
      <c r="I40" s="501" t="s">
        <v>310</v>
      </c>
      <c r="J40" s="19"/>
      <c r="K40" s="443" t="s">
        <v>308</v>
      </c>
      <c r="L40" s="443" t="s">
        <v>308</v>
      </c>
      <c r="M40" s="582" t="s">
        <v>308</v>
      </c>
      <c r="N40" s="580"/>
      <c r="O40" s="15"/>
      <c r="P40" s="15"/>
      <c r="Q40" s="15"/>
      <c r="R40" s="15"/>
    </row>
    <row r="41" spans="2:18" x14ac:dyDescent="0.25">
      <c r="B41" s="578"/>
      <c r="C41" s="584" t="s">
        <v>33</v>
      </c>
      <c r="D41" s="21">
        <v>45231</v>
      </c>
      <c r="E41" s="102"/>
      <c r="F41" s="103"/>
      <c r="G41" s="103"/>
      <c r="H41" s="103"/>
      <c r="I41" s="103"/>
      <c r="J41" s="103"/>
      <c r="K41" s="103"/>
      <c r="L41" s="103"/>
      <c r="M41" s="104"/>
      <c r="N41" s="580"/>
      <c r="O41" s="15"/>
      <c r="P41" s="15"/>
      <c r="Q41" s="15"/>
      <c r="R41" s="15"/>
    </row>
    <row r="42" spans="2:18" x14ac:dyDescent="0.25">
      <c r="B42" s="578"/>
      <c r="C42" s="581" t="s">
        <v>35</v>
      </c>
      <c r="D42" s="18">
        <v>45232</v>
      </c>
      <c r="E42" s="592" t="s">
        <v>316</v>
      </c>
      <c r="F42" s="593" t="s">
        <v>316</v>
      </c>
      <c r="G42" s="501" t="s">
        <v>310</v>
      </c>
      <c r="H42" s="501" t="s">
        <v>310</v>
      </c>
      <c r="I42" s="501" t="s">
        <v>310</v>
      </c>
      <c r="J42" s="19"/>
      <c r="K42" s="443" t="s">
        <v>308</v>
      </c>
      <c r="L42" s="443" t="s">
        <v>308</v>
      </c>
      <c r="M42" s="582" t="s">
        <v>308</v>
      </c>
      <c r="N42" s="580"/>
      <c r="O42" s="15"/>
      <c r="P42" s="15"/>
      <c r="Q42" s="15"/>
      <c r="R42" s="15"/>
    </row>
    <row r="43" spans="2:18" x14ac:dyDescent="0.25">
      <c r="B43" s="578"/>
      <c r="C43" s="581" t="s">
        <v>37</v>
      </c>
      <c r="D43" s="18">
        <v>45233</v>
      </c>
      <c r="E43" s="592" t="s">
        <v>316</v>
      </c>
      <c r="F43" s="593" t="s">
        <v>316</v>
      </c>
      <c r="G43" s="501" t="s">
        <v>310</v>
      </c>
      <c r="H43" s="501" t="s">
        <v>310</v>
      </c>
      <c r="I43" s="501" t="s">
        <v>310</v>
      </c>
      <c r="J43" s="19"/>
      <c r="K43" s="589" t="s">
        <v>315</v>
      </c>
      <c r="L43" s="589" t="s">
        <v>315</v>
      </c>
      <c r="M43" s="590" t="s">
        <v>315</v>
      </c>
      <c r="N43" s="580"/>
      <c r="O43" s="15"/>
      <c r="P43" s="15"/>
      <c r="Q43" s="15"/>
      <c r="R43" s="15"/>
    </row>
    <row r="44" spans="2:18" x14ac:dyDescent="0.25">
      <c r="B44" s="578"/>
      <c r="C44" s="584" t="s">
        <v>39</v>
      </c>
      <c r="D44" s="21">
        <v>45234</v>
      </c>
      <c r="E44" s="102"/>
      <c r="F44" s="103"/>
      <c r="G44" s="103"/>
      <c r="H44" s="103"/>
      <c r="I44" s="103"/>
      <c r="J44" s="103"/>
      <c r="K44" s="103"/>
      <c r="L44" s="103"/>
      <c r="M44" s="104"/>
      <c r="N44" s="580"/>
      <c r="O44" s="15"/>
      <c r="P44" s="15"/>
      <c r="Q44" s="15"/>
      <c r="R44" s="15"/>
    </row>
    <row r="45" spans="2:18" x14ac:dyDescent="0.25">
      <c r="B45" s="578"/>
      <c r="C45" s="584" t="s">
        <v>40</v>
      </c>
      <c r="D45" s="21">
        <v>45235</v>
      </c>
      <c r="E45" s="102"/>
      <c r="F45" s="103"/>
      <c r="G45" s="103"/>
      <c r="H45" s="103"/>
      <c r="I45" s="103"/>
      <c r="J45" s="103"/>
      <c r="K45" s="103"/>
      <c r="L45" s="103"/>
      <c r="M45" s="104"/>
      <c r="N45" s="580"/>
      <c r="O45" s="15"/>
      <c r="P45" s="15"/>
      <c r="Q45" s="15"/>
      <c r="R45" s="15"/>
    </row>
    <row r="46" spans="2:18" x14ac:dyDescent="0.25">
      <c r="B46" s="578"/>
      <c r="C46" s="581" t="s">
        <v>29</v>
      </c>
      <c r="D46" s="18">
        <v>45236</v>
      </c>
      <c r="E46" s="546" t="s">
        <v>69</v>
      </c>
      <c r="F46" s="547"/>
      <c r="G46" s="547"/>
      <c r="H46" s="547"/>
      <c r="I46" s="547"/>
      <c r="J46" s="547"/>
      <c r="K46" s="547"/>
      <c r="L46" s="547"/>
      <c r="M46" s="548"/>
      <c r="N46" s="580"/>
      <c r="O46" s="15"/>
      <c r="P46" s="15"/>
      <c r="Q46" s="15"/>
      <c r="R46" s="15"/>
    </row>
    <row r="47" spans="2:18" x14ac:dyDescent="0.25">
      <c r="B47" s="578"/>
      <c r="C47" s="581" t="s">
        <v>31</v>
      </c>
      <c r="D47" s="18">
        <v>45237</v>
      </c>
      <c r="E47" s="342"/>
      <c r="F47" s="343"/>
      <c r="G47" s="343"/>
      <c r="H47" s="343"/>
      <c r="I47" s="343"/>
      <c r="J47" s="343"/>
      <c r="K47" s="343"/>
      <c r="L47" s="343"/>
      <c r="M47" s="344"/>
      <c r="N47" s="580"/>
      <c r="O47" s="15"/>
      <c r="P47" s="15"/>
      <c r="Q47" s="15"/>
      <c r="R47" s="15"/>
    </row>
    <row r="48" spans="2:18" x14ac:dyDescent="0.25">
      <c r="B48" s="578"/>
      <c r="C48" s="581" t="s">
        <v>33</v>
      </c>
      <c r="D48" s="18">
        <v>45238</v>
      </c>
      <c r="E48" s="342"/>
      <c r="F48" s="343"/>
      <c r="G48" s="343"/>
      <c r="H48" s="343"/>
      <c r="I48" s="343"/>
      <c r="J48" s="343"/>
      <c r="K48" s="343"/>
      <c r="L48" s="343"/>
      <c r="M48" s="344"/>
      <c r="N48" s="580"/>
      <c r="O48" s="15"/>
      <c r="P48" s="15"/>
      <c r="Q48" s="15"/>
      <c r="R48" s="15"/>
    </row>
    <row r="49" spans="2:18" x14ac:dyDescent="0.25">
      <c r="B49" s="578"/>
      <c r="C49" s="581" t="s">
        <v>35</v>
      </c>
      <c r="D49" s="18">
        <v>45239</v>
      </c>
      <c r="E49" s="342"/>
      <c r="F49" s="343"/>
      <c r="G49" s="343"/>
      <c r="H49" s="343"/>
      <c r="I49" s="343"/>
      <c r="J49" s="343"/>
      <c r="K49" s="343"/>
      <c r="L49" s="343"/>
      <c r="M49" s="344"/>
      <c r="N49" s="580"/>
      <c r="O49" s="15"/>
      <c r="P49" s="15"/>
      <c r="Q49" s="15"/>
      <c r="R49" s="15"/>
    </row>
    <row r="50" spans="2:18" x14ac:dyDescent="0.25">
      <c r="B50" s="578"/>
      <c r="C50" s="581" t="s">
        <v>37</v>
      </c>
      <c r="D50" s="18">
        <v>45240</v>
      </c>
      <c r="E50" s="345"/>
      <c r="F50" s="346"/>
      <c r="G50" s="346"/>
      <c r="H50" s="346"/>
      <c r="I50" s="346"/>
      <c r="J50" s="346"/>
      <c r="K50" s="346"/>
      <c r="L50" s="346"/>
      <c r="M50" s="347"/>
      <c r="N50" s="580"/>
      <c r="O50" s="15"/>
      <c r="P50" s="15"/>
      <c r="Q50" s="15"/>
      <c r="R50" s="15"/>
    </row>
    <row r="51" spans="2:18" x14ac:dyDescent="0.25">
      <c r="B51" s="578"/>
      <c r="C51" s="584" t="s">
        <v>39</v>
      </c>
      <c r="D51" s="21">
        <v>45241</v>
      </c>
      <c r="E51" s="102"/>
      <c r="F51" s="103"/>
      <c r="G51" s="103"/>
      <c r="H51" s="103"/>
      <c r="I51" s="103"/>
      <c r="J51" s="103"/>
      <c r="K51" s="103"/>
      <c r="L51" s="103"/>
      <c r="M51" s="104"/>
      <c r="N51" s="580"/>
      <c r="O51" s="15"/>
      <c r="P51" s="15"/>
      <c r="Q51" s="15"/>
      <c r="R51" s="15"/>
    </row>
    <row r="52" spans="2:18" x14ac:dyDescent="0.25">
      <c r="B52" s="578"/>
      <c r="C52" s="584" t="s">
        <v>40</v>
      </c>
      <c r="D52" s="21">
        <v>45242</v>
      </c>
      <c r="E52" s="102"/>
      <c r="F52" s="103"/>
      <c r="G52" s="103"/>
      <c r="H52" s="103"/>
      <c r="I52" s="103"/>
      <c r="J52" s="103"/>
      <c r="K52" s="103"/>
      <c r="L52" s="103"/>
      <c r="M52" s="104"/>
      <c r="N52" s="580"/>
      <c r="O52" s="15"/>
      <c r="P52" s="15"/>
      <c r="Q52" s="15"/>
      <c r="R52" s="15"/>
    </row>
    <row r="53" spans="2:18" x14ac:dyDescent="0.25">
      <c r="B53" s="578"/>
      <c r="C53" s="581" t="s">
        <v>29</v>
      </c>
      <c r="D53" s="18">
        <v>45243</v>
      </c>
      <c r="E53" s="592" t="s">
        <v>316</v>
      </c>
      <c r="F53" s="593" t="s">
        <v>316</v>
      </c>
      <c r="G53" s="501" t="s">
        <v>310</v>
      </c>
      <c r="H53" s="501" t="s">
        <v>310</v>
      </c>
      <c r="I53" s="33"/>
      <c r="J53" s="19"/>
      <c r="K53" s="589" t="s">
        <v>315</v>
      </c>
      <c r="L53" s="589" t="s">
        <v>315</v>
      </c>
      <c r="M53" s="590" t="s">
        <v>315</v>
      </c>
      <c r="N53" s="580"/>
      <c r="O53" s="15"/>
      <c r="P53" s="15"/>
      <c r="Q53" s="15"/>
      <c r="R53" s="15"/>
    </row>
    <row r="54" spans="2:18" x14ac:dyDescent="0.25">
      <c r="B54" s="578"/>
      <c r="C54" s="581" t="s">
        <v>31</v>
      </c>
      <c r="D54" s="18">
        <v>45244</v>
      </c>
      <c r="E54" s="592" t="s">
        <v>316</v>
      </c>
      <c r="F54" s="593" t="s">
        <v>316</v>
      </c>
      <c r="G54" s="501" t="s">
        <v>310</v>
      </c>
      <c r="H54" s="501" t="s">
        <v>310</v>
      </c>
      <c r="I54" s="33"/>
      <c r="J54" s="19"/>
      <c r="K54" s="443" t="s">
        <v>308</v>
      </c>
      <c r="L54" s="443" t="s">
        <v>308</v>
      </c>
      <c r="M54" s="582" t="s">
        <v>308</v>
      </c>
      <c r="N54" s="580"/>
      <c r="O54" s="15"/>
      <c r="P54" s="15"/>
      <c r="Q54" s="15"/>
      <c r="R54" s="15"/>
    </row>
    <row r="55" spans="2:18" x14ac:dyDescent="0.25">
      <c r="B55" s="578"/>
      <c r="C55" s="581" t="s">
        <v>33</v>
      </c>
      <c r="D55" s="18">
        <v>45245</v>
      </c>
      <c r="E55" s="592" t="s">
        <v>316</v>
      </c>
      <c r="F55" s="593" t="s">
        <v>316</v>
      </c>
      <c r="G55" s="594" t="s">
        <v>317</v>
      </c>
      <c r="H55" s="594" t="s">
        <v>317</v>
      </c>
      <c r="I55" s="33"/>
      <c r="J55" s="19"/>
      <c r="K55" s="443" t="s">
        <v>308</v>
      </c>
      <c r="L55" s="443" t="s">
        <v>308</v>
      </c>
      <c r="M55" s="582" t="s">
        <v>308</v>
      </c>
      <c r="N55" s="580"/>
      <c r="O55" s="15"/>
      <c r="P55" s="15"/>
      <c r="Q55" s="15"/>
      <c r="R55" s="15"/>
    </row>
    <row r="56" spans="2:18" x14ac:dyDescent="0.25">
      <c r="B56" s="578"/>
      <c r="C56" s="581" t="s">
        <v>35</v>
      </c>
      <c r="D56" s="18">
        <v>45246</v>
      </c>
      <c r="E56" s="592" t="s">
        <v>316</v>
      </c>
      <c r="F56" s="593" t="s">
        <v>316</v>
      </c>
      <c r="G56" s="203" t="s">
        <v>318</v>
      </c>
      <c r="H56" s="203" t="s">
        <v>318</v>
      </c>
      <c r="I56" s="611" t="s">
        <v>318</v>
      </c>
      <c r="J56" s="19"/>
      <c r="K56" s="443" t="s">
        <v>308</v>
      </c>
      <c r="L56" s="443" t="s">
        <v>308</v>
      </c>
      <c r="M56" s="204"/>
      <c r="N56" s="580"/>
      <c r="O56" s="15"/>
      <c r="P56" s="15"/>
      <c r="Q56" s="15"/>
      <c r="R56" s="15"/>
    </row>
    <row r="57" spans="2:18" x14ac:dyDescent="0.25">
      <c r="B57" s="578"/>
      <c r="C57" s="581" t="s">
        <v>37</v>
      </c>
      <c r="D57" s="18">
        <v>45247</v>
      </c>
      <c r="E57" s="592" t="s">
        <v>316</v>
      </c>
      <c r="F57" s="593" t="s">
        <v>316</v>
      </c>
      <c r="G57" s="594" t="s">
        <v>317</v>
      </c>
      <c r="H57" s="594" t="s">
        <v>317</v>
      </c>
      <c r="I57" s="594" t="s">
        <v>317</v>
      </c>
      <c r="J57" s="19"/>
      <c r="K57" s="589" t="s">
        <v>315</v>
      </c>
      <c r="L57" s="589" t="s">
        <v>315</v>
      </c>
      <c r="M57" s="590" t="s">
        <v>315</v>
      </c>
      <c r="N57" s="580"/>
      <c r="O57" s="15"/>
      <c r="P57" s="15"/>
      <c r="Q57" s="15"/>
      <c r="R57" s="15"/>
    </row>
    <row r="58" spans="2:18" x14ac:dyDescent="0.25">
      <c r="B58" s="578"/>
      <c r="C58" s="584" t="s">
        <v>39</v>
      </c>
      <c r="D58" s="21">
        <v>45248</v>
      </c>
      <c r="E58" s="102"/>
      <c r="F58" s="103"/>
      <c r="G58" s="103"/>
      <c r="H58" s="103"/>
      <c r="I58" s="103"/>
      <c r="J58" s="103"/>
      <c r="K58" s="103"/>
      <c r="L58" s="103"/>
      <c r="M58" s="104"/>
      <c r="N58" s="580"/>
      <c r="O58" s="15"/>
      <c r="P58" s="15"/>
      <c r="Q58" s="15"/>
      <c r="R58" s="15"/>
    </row>
    <row r="59" spans="2:18" x14ac:dyDescent="0.25">
      <c r="B59" s="578"/>
      <c r="C59" s="584" t="s">
        <v>40</v>
      </c>
      <c r="D59" s="21">
        <v>45249</v>
      </c>
      <c r="E59" s="102"/>
      <c r="F59" s="103"/>
      <c r="G59" s="103"/>
      <c r="H59" s="103"/>
      <c r="I59" s="103"/>
      <c r="J59" s="103"/>
      <c r="K59" s="103"/>
      <c r="L59" s="103"/>
      <c r="M59" s="104"/>
      <c r="N59" s="580"/>
      <c r="O59" s="15"/>
      <c r="P59" s="15"/>
      <c r="Q59" s="15"/>
      <c r="R59" s="15"/>
    </row>
    <row r="60" spans="2:18" x14ac:dyDescent="0.25">
      <c r="B60" s="578"/>
      <c r="C60" s="581" t="s">
        <v>29</v>
      </c>
      <c r="D60" s="18">
        <v>45250</v>
      </c>
      <c r="E60" s="546" t="s">
        <v>69</v>
      </c>
      <c r="F60" s="547"/>
      <c r="G60" s="547"/>
      <c r="H60" s="547"/>
      <c r="I60" s="547"/>
      <c r="J60" s="547"/>
      <c r="K60" s="547"/>
      <c r="L60" s="547"/>
      <c r="M60" s="548"/>
      <c r="N60" s="580"/>
      <c r="O60" s="15"/>
      <c r="P60" s="15"/>
      <c r="Q60" s="15"/>
      <c r="R60" s="15"/>
    </row>
    <row r="61" spans="2:18" x14ac:dyDescent="0.25">
      <c r="B61" s="578"/>
      <c r="C61" s="581" t="s">
        <v>31</v>
      </c>
      <c r="D61" s="18">
        <v>45251</v>
      </c>
      <c r="E61" s="342"/>
      <c r="F61" s="343"/>
      <c r="G61" s="343"/>
      <c r="H61" s="343"/>
      <c r="I61" s="343"/>
      <c r="J61" s="343"/>
      <c r="K61" s="343"/>
      <c r="L61" s="343"/>
      <c r="M61" s="344"/>
      <c r="N61" s="580"/>
      <c r="O61" s="15"/>
      <c r="P61" s="15"/>
      <c r="Q61" s="15"/>
      <c r="R61" s="15"/>
    </row>
    <row r="62" spans="2:18" x14ac:dyDescent="0.25">
      <c r="B62" s="578"/>
      <c r="C62" s="585" t="s">
        <v>33</v>
      </c>
      <c r="D62" s="18">
        <v>45252</v>
      </c>
      <c r="E62" s="342"/>
      <c r="F62" s="343"/>
      <c r="G62" s="343"/>
      <c r="H62" s="343"/>
      <c r="I62" s="343"/>
      <c r="J62" s="343"/>
      <c r="K62" s="343"/>
      <c r="L62" s="343"/>
      <c r="M62" s="344"/>
      <c r="N62" s="580"/>
      <c r="O62" s="15"/>
      <c r="P62" s="15"/>
      <c r="Q62" s="15"/>
      <c r="R62" s="15"/>
    </row>
    <row r="63" spans="2:18" x14ac:dyDescent="0.25">
      <c r="B63" s="578"/>
      <c r="C63" s="581" t="s">
        <v>35</v>
      </c>
      <c r="D63" s="18">
        <v>45253</v>
      </c>
      <c r="E63" s="342"/>
      <c r="F63" s="343"/>
      <c r="G63" s="343"/>
      <c r="H63" s="343"/>
      <c r="I63" s="343"/>
      <c r="J63" s="343"/>
      <c r="K63" s="343"/>
      <c r="L63" s="343"/>
      <c r="M63" s="344"/>
      <c r="N63" s="580"/>
      <c r="O63" s="15"/>
      <c r="P63" s="15"/>
      <c r="Q63" s="15"/>
      <c r="R63" s="15"/>
    </row>
    <row r="64" spans="2:18" x14ac:dyDescent="0.25">
      <c r="B64" s="578"/>
      <c r="C64" s="581" t="s">
        <v>37</v>
      </c>
      <c r="D64" s="18">
        <v>45254</v>
      </c>
      <c r="E64" s="345"/>
      <c r="F64" s="346"/>
      <c r="G64" s="346"/>
      <c r="H64" s="346"/>
      <c r="I64" s="346"/>
      <c r="J64" s="346"/>
      <c r="K64" s="346"/>
      <c r="L64" s="346"/>
      <c r="M64" s="347"/>
      <c r="N64" s="580"/>
      <c r="O64" s="15"/>
      <c r="P64" s="15"/>
      <c r="Q64" s="15"/>
      <c r="R64" s="15"/>
    </row>
    <row r="65" spans="2:18" x14ac:dyDescent="0.25">
      <c r="B65" s="578"/>
      <c r="C65" s="584" t="s">
        <v>39</v>
      </c>
      <c r="D65" s="21">
        <v>45255</v>
      </c>
      <c r="E65" s="102"/>
      <c r="F65" s="103"/>
      <c r="G65" s="103"/>
      <c r="H65" s="103"/>
      <c r="I65" s="103"/>
      <c r="J65" s="103"/>
      <c r="K65" s="103"/>
      <c r="L65" s="103"/>
      <c r="M65" s="104"/>
      <c r="N65" s="580"/>
      <c r="O65" s="15"/>
      <c r="P65" s="15"/>
      <c r="Q65" s="15"/>
      <c r="R65" s="15"/>
    </row>
    <row r="66" spans="2:18" x14ac:dyDescent="0.25">
      <c r="B66" s="578"/>
      <c r="C66" s="584" t="s">
        <v>40</v>
      </c>
      <c r="D66" s="21">
        <v>45256</v>
      </c>
      <c r="E66" s="102"/>
      <c r="F66" s="103"/>
      <c r="G66" s="103"/>
      <c r="H66" s="103"/>
      <c r="I66" s="103"/>
      <c r="J66" s="103"/>
      <c r="K66" s="103"/>
      <c r="L66" s="103"/>
      <c r="M66" s="104"/>
      <c r="N66" s="580"/>
      <c r="O66" s="15"/>
      <c r="P66" s="15"/>
      <c r="Q66" s="15"/>
      <c r="R66" s="15"/>
    </row>
    <row r="67" spans="2:18" x14ac:dyDescent="0.25">
      <c r="B67" s="578"/>
      <c r="C67" s="585" t="s">
        <v>29</v>
      </c>
      <c r="D67" s="18">
        <v>45257</v>
      </c>
      <c r="E67" s="307"/>
      <c r="F67" s="298"/>
      <c r="G67" s="594" t="s">
        <v>317</v>
      </c>
      <c r="H67" s="594" t="s">
        <v>317</v>
      </c>
      <c r="I67" s="594" t="s">
        <v>317</v>
      </c>
      <c r="J67" s="33"/>
      <c r="K67" s="589" t="s">
        <v>315</v>
      </c>
      <c r="L67" s="589" t="s">
        <v>315</v>
      </c>
      <c r="M67" s="204"/>
      <c r="N67" s="580"/>
      <c r="O67" s="15"/>
      <c r="P67" s="15"/>
      <c r="Q67" s="15"/>
      <c r="R67" s="15"/>
    </row>
    <row r="68" spans="2:18" x14ac:dyDescent="0.25">
      <c r="B68" s="578"/>
      <c r="C68" s="585" t="s">
        <v>31</v>
      </c>
      <c r="D68" s="18">
        <v>45258</v>
      </c>
      <c r="E68" s="307"/>
      <c r="F68" s="298"/>
      <c r="G68" s="203" t="s">
        <v>318</v>
      </c>
      <c r="H68" s="203" t="s">
        <v>318</v>
      </c>
      <c r="I68" s="203" t="s">
        <v>318</v>
      </c>
      <c r="J68" s="19"/>
      <c r="K68" s="589" t="s">
        <v>315</v>
      </c>
      <c r="L68" s="589" t="s">
        <v>315</v>
      </c>
      <c r="M68" s="590" t="s">
        <v>315</v>
      </c>
      <c r="N68" s="580"/>
      <c r="O68" s="15"/>
      <c r="P68" s="15"/>
      <c r="Q68" s="15"/>
      <c r="R68" s="15"/>
    </row>
    <row r="69" spans="2:18" x14ac:dyDescent="0.25">
      <c r="B69" s="578"/>
      <c r="C69" s="585" t="s">
        <v>33</v>
      </c>
      <c r="D69" s="18">
        <v>45259</v>
      </c>
      <c r="E69" s="307"/>
      <c r="F69" s="298"/>
      <c r="G69" s="594" t="s">
        <v>317</v>
      </c>
      <c r="H69" s="594" t="s">
        <v>317</v>
      </c>
      <c r="I69" s="594" t="s">
        <v>317</v>
      </c>
      <c r="J69" s="19"/>
      <c r="K69" s="589" t="s">
        <v>315</v>
      </c>
      <c r="L69" s="589" t="s">
        <v>315</v>
      </c>
      <c r="M69" s="590" t="s">
        <v>315</v>
      </c>
      <c r="N69" s="580"/>
      <c r="O69" s="15"/>
      <c r="P69" s="15"/>
      <c r="Q69" s="15"/>
      <c r="R69" s="15"/>
    </row>
    <row r="70" spans="2:18" x14ac:dyDescent="0.25">
      <c r="B70" s="578"/>
      <c r="C70" s="581" t="s">
        <v>35</v>
      </c>
      <c r="D70" s="18">
        <v>45260</v>
      </c>
      <c r="E70" s="307"/>
      <c r="F70" s="298"/>
      <c r="G70" s="298"/>
      <c r="H70" s="203" t="s">
        <v>318</v>
      </c>
      <c r="I70" s="203" t="s">
        <v>318</v>
      </c>
      <c r="J70" s="19"/>
      <c r="K70" s="586" t="s">
        <v>311</v>
      </c>
      <c r="L70" s="586" t="s">
        <v>311</v>
      </c>
      <c r="M70" s="612" t="s">
        <v>311</v>
      </c>
      <c r="N70" s="580"/>
      <c r="O70" s="15"/>
      <c r="P70" s="15"/>
      <c r="Q70" s="15"/>
      <c r="R70" s="15"/>
    </row>
    <row r="71" spans="2:18" x14ac:dyDescent="0.25">
      <c r="B71" s="578"/>
      <c r="C71" s="581" t="s">
        <v>37</v>
      </c>
      <c r="D71" s="18">
        <v>45261</v>
      </c>
      <c r="E71" s="613" t="s">
        <v>317</v>
      </c>
      <c r="F71" s="594" t="s">
        <v>317</v>
      </c>
      <c r="G71" s="594" t="s">
        <v>317</v>
      </c>
      <c r="H71" s="203" t="s">
        <v>318</v>
      </c>
      <c r="I71" s="203" t="s">
        <v>318</v>
      </c>
      <c r="J71" s="19"/>
      <c r="K71" s="586" t="s">
        <v>311</v>
      </c>
      <c r="L71" s="586" t="s">
        <v>311</v>
      </c>
      <c r="M71" s="612" t="s">
        <v>311</v>
      </c>
      <c r="N71" s="580"/>
      <c r="O71" s="15"/>
      <c r="P71" s="15"/>
      <c r="Q71" s="15"/>
      <c r="R71" s="15"/>
    </row>
    <row r="72" spans="2:18" x14ac:dyDescent="0.25">
      <c r="B72" s="578"/>
      <c r="C72" s="584" t="s">
        <v>39</v>
      </c>
      <c r="D72" s="21">
        <v>45262</v>
      </c>
      <c r="E72" s="102"/>
      <c r="F72" s="103"/>
      <c r="G72" s="103"/>
      <c r="H72" s="103"/>
      <c r="I72" s="103"/>
      <c r="J72" s="103"/>
      <c r="K72" s="103"/>
      <c r="L72" s="103"/>
      <c r="M72" s="104"/>
      <c r="N72" s="580"/>
      <c r="O72" s="15"/>
      <c r="P72" s="15"/>
      <c r="Q72" s="15"/>
      <c r="R72" s="15"/>
    </row>
    <row r="73" spans="2:18" x14ac:dyDescent="0.25">
      <c r="B73" s="578"/>
      <c r="C73" s="584" t="s">
        <v>40</v>
      </c>
      <c r="D73" s="21">
        <v>45263</v>
      </c>
      <c r="E73" s="102"/>
      <c r="F73" s="103"/>
      <c r="G73" s="103"/>
      <c r="H73" s="103"/>
      <c r="I73" s="103"/>
      <c r="J73" s="103"/>
      <c r="K73" s="103"/>
      <c r="L73" s="103"/>
      <c r="M73" s="104"/>
      <c r="N73" s="580"/>
      <c r="O73" s="15"/>
      <c r="P73" s="15"/>
      <c r="Q73" s="15"/>
      <c r="R73" s="15"/>
    </row>
    <row r="74" spans="2:18" x14ac:dyDescent="0.25">
      <c r="B74" s="578"/>
      <c r="C74" s="585" t="s">
        <v>29</v>
      </c>
      <c r="D74" s="18">
        <v>45264</v>
      </c>
      <c r="E74" s="546" t="s">
        <v>69</v>
      </c>
      <c r="F74" s="547"/>
      <c r="G74" s="547"/>
      <c r="H74" s="547"/>
      <c r="I74" s="547"/>
      <c r="J74" s="547"/>
      <c r="K74" s="547"/>
      <c r="L74" s="547"/>
      <c r="M74" s="548"/>
      <c r="N74" s="580"/>
      <c r="O74" s="15"/>
      <c r="P74" s="15"/>
      <c r="Q74" s="15"/>
      <c r="R74" s="15"/>
    </row>
    <row r="75" spans="2:18" x14ac:dyDescent="0.25">
      <c r="B75" s="578"/>
      <c r="C75" s="585" t="s">
        <v>31</v>
      </c>
      <c r="D75" s="18">
        <v>45265</v>
      </c>
      <c r="E75" s="342"/>
      <c r="F75" s="343"/>
      <c r="G75" s="343"/>
      <c r="H75" s="343"/>
      <c r="I75" s="343"/>
      <c r="J75" s="343"/>
      <c r="K75" s="343"/>
      <c r="L75" s="343"/>
      <c r="M75" s="344"/>
      <c r="N75" s="580"/>
      <c r="O75" s="15"/>
      <c r="P75" s="15"/>
      <c r="Q75" s="15"/>
      <c r="R75" s="15"/>
    </row>
    <row r="76" spans="2:18" x14ac:dyDescent="0.25">
      <c r="B76" s="578"/>
      <c r="C76" s="585" t="s">
        <v>33</v>
      </c>
      <c r="D76" s="18">
        <v>45266</v>
      </c>
      <c r="E76" s="342"/>
      <c r="F76" s="343"/>
      <c r="G76" s="343"/>
      <c r="H76" s="343"/>
      <c r="I76" s="343"/>
      <c r="J76" s="343"/>
      <c r="K76" s="343"/>
      <c r="L76" s="343"/>
      <c r="M76" s="344"/>
      <c r="N76" s="580"/>
      <c r="O76" s="15"/>
      <c r="P76" s="15"/>
      <c r="Q76" s="15"/>
      <c r="R76" s="15"/>
    </row>
    <row r="77" spans="2:18" x14ac:dyDescent="0.25">
      <c r="B77" s="578"/>
      <c r="C77" s="585" t="s">
        <v>35</v>
      </c>
      <c r="D77" s="18">
        <v>45267</v>
      </c>
      <c r="E77" s="345"/>
      <c r="F77" s="346"/>
      <c r="G77" s="346"/>
      <c r="H77" s="346"/>
      <c r="I77" s="346"/>
      <c r="J77" s="346"/>
      <c r="K77" s="346"/>
      <c r="L77" s="346"/>
      <c r="M77" s="347"/>
      <c r="N77" s="580"/>
      <c r="O77" s="15"/>
      <c r="P77" s="15"/>
      <c r="Q77" s="15"/>
      <c r="R77" s="15"/>
    </row>
    <row r="78" spans="2:18" x14ac:dyDescent="0.25">
      <c r="B78" s="578"/>
      <c r="C78" s="584" t="s">
        <v>37</v>
      </c>
      <c r="D78" s="21">
        <v>45268</v>
      </c>
      <c r="E78" s="102"/>
      <c r="F78" s="103"/>
      <c r="G78" s="103"/>
      <c r="H78" s="103"/>
      <c r="I78" s="103"/>
      <c r="J78" s="103"/>
      <c r="K78" s="103"/>
      <c r="L78" s="103"/>
      <c r="M78" s="104"/>
      <c r="N78" s="580"/>
      <c r="O78" s="15"/>
      <c r="P78" s="15"/>
      <c r="Q78" s="15"/>
      <c r="R78" s="15"/>
    </row>
    <row r="79" spans="2:18" x14ac:dyDescent="0.25">
      <c r="B79" s="578"/>
      <c r="C79" s="584" t="s">
        <v>39</v>
      </c>
      <c r="D79" s="21">
        <v>45269</v>
      </c>
      <c r="E79" s="102"/>
      <c r="F79" s="103"/>
      <c r="G79" s="103"/>
      <c r="H79" s="103"/>
      <c r="I79" s="103"/>
      <c r="J79" s="103"/>
      <c r="K79" s="103"/>
      <c r="L79" s="103"/>
      <c r="M79" s="104"/>
      <c r="N79" s="580"/>
      <c r="O79" s="15"/>
      <c r="P79" s="15"/>
      <c r="Q79" s="15"/>
      <c r="R79" s="15"/>
    </row>
    <row r="80" spans="2:18" x14ac:dyDescent="0.25">
      <c r="B80" s="578"/>
      <c r="C80" s="584" t="s">
        <v>40</v>
      </c>
      <c r="D80" s="21">
        <v>45270</v>
      </c>
      <c r="E80" s="102"/>
      <c r="F80" s="103"/>
      <c r="G80" s="103"/>
      <c r="H80" s="103"/>
      <c r="I80" s="103"/>
      <c r="J80" s="103"/>
      <c r="K80" s="103"/>
      <c r="L80" s="103"/>
      <c r="M80" s="104"/>
      <c r="N80" s="580"/>
      <c r="O80" s="15"/>
      <c r="P80" s="15"/>
      <c r="Q80" s="15"/>
      <c r="R80" s="15"/>
    </row>
    <row r="81" spans="2:18" x14ac:dyDescent="0.25">
      <c r="B81" s="578"/>
      <c r="C81" s="581" t="s">
        <v>29</v>
      </c>
      <c r="D81" s="18">
        <v>45271</v>
      </c>
      <c r="E81" s="595" t="s">
        <v>309</v>
      </c>
      <c r="F81" s="596" t="s">
        <v>309</v>
      </c>
      <c r="G81" s="596" t="s">
        <v>309</v>
      </c>
      <c r="H81" s="203" t="s">
        <v>318</v>
      </c>
      <c r="I81" s="203" t="s">
        <v>318</v>
      </c>
      <c r="J81" s="19"/>
      <c r="K81" s="586" t="s">
        <v>311</v>
      </c>
      <c r="L81" s="586" t="s">
        <v>311</v>
      </c>
      <c r="M81" s="612" t="s">
        <v>311</v>
      </c>
      <c r="N81" s="580"/>
      <c r="O81" s="15"/>
      <c r="P81" s="15"/>
      <c r="Q81" s="15"/>
      <c r="R81" s="15"/>
    </row>
    <row r="82" spans="2:18" x14ac:dyDescent="0.25">
      <c r="B82" s="578"/>
      <c r="C82" s="581" t="s">
        <v>31</v>
      </c>
      <c r="D82" s="18">
        <v>45272</v>
      </c>
      <c r="E82" s="595" t="s">
        <v>309</v>
      </c>
      <c r="F82" s="596" t="s">
        <v>309</v>
      </c>
      <c r="G82" s="596" t="s">
        <v>309</v>
      </c>
      <c r="H82" s="203" t="s">
        <v>318</v>
      </c>
      <c r="I82" s="203" t="s">
        <v>318</v>
      </c>
      <c r="J82" s="19"/>
      <c r="K82" s="586" t="s">
        <v>311</v>
      </c>
      <c r="L82" s="586" t="s">
        <v>311</v>
      </c>
      <c r="M82" s="612" t="s">
        <v>311</v>
      </c>
      <c r="N82" s="580"/>
      <c r="O82" s="15"/>
      <c r="P82" s="15"/>
      <c r="Q82" s="15"/>
      <c r="R82" s="15"/>
    </row>
    <row r="83" spans="2:18" x14ac:dyDescent="0.25">
      <c r="B83" s="578"/>
      <c r="C83" s="585" t="s">
        <v>33</v>
      </c>
      <c r="D83" s="18">
        <v>45273</v>
      </c>
      <c r="E83" s="23"/>
      <c r="G83" s="596" t="s">
        <v>309</v>
      </c>
      <c r="H83" s="596" t="s">
        <v>309</v>
      </c>
      <c r="I83" s="596" t="s">
        <v>309</v>
      </c>
      <c r="J83" s="19"/>
      <c r="K83" s="586" t="s">
        <v>311</v>
      </c>
      <c r="L83" s="586" t="s">
        <v>311</v>
      </c>
      <c r="M83" s="612" t="s">
        <v>311</v>
      </c>
      <c r="N83" s="580"/>
      <c r="O83" s="15"/>
      <c r="P83" s="15"/>
      <c r="Q83" s="15"/>
      <c r="R83" s="15"/>
    </row>
    <row r="84" spans="2:18" x14ac:dyDescent="0.25">
      <c r="B84" s="578"/>
      <c r="C84" s="581" t="s">
        <v>35</v>
      </c>
      <c r="D84" s="18">
        <v>45274</v>
      </c>
      <c r="E84" s="23"/>
      <c r="G84" s="596" t="s">
        <v>309</v>
      </c>
      <c r="H84" s="596" t="s">
        <v>309</v>
      </c>
      <c r="I84" s="596" t="s">
        <v>309</v>
      </c>
      <c r="J84" s="19"/>
      <c r="K84" s="586" t="s">
        <v>311</v>
      </c>
      <c r="L84" s="586" t="s">
        <v>311</v>
      </c>
      <c r="M84" s="612" t="s">
        <v>311</v>
      </c>
      <c r="N84" s="580"/>
      <c r="O84" s="15"/>
      <c r="P84" s="15"/>
      <c r="Q84" s="15"/>
      <c r="R84" s="15"/>
    </row>
    <row r="85" spans="2:18" x14ac:dyDescent="0.25">
      <c r="B85" s="578"/>
      <c r="C85" s="581" t="s">
        <v>37</v>
      </c>
      <c r="D85" s="18">
        <v>45275</v>
      </c>
      <c r="E85" s="23"/>
      <c r="H85" s="596" t="s">
        <v>309</v>
      </c>
      <c r="I85" s="596" t="s">
        <v>309</v>
      </c>
      <c r="J85" s="19"/>
      <c r="K85" s="586" t="s">
        <v>311</v>
      </c>
      <c r="L85" s="586" t="s">
        <v>311</v>
      </c>
      <c r="M85" s="612" t="s">
        <v>311</v>
      </c>
      <c r="N85" s="580"/>
      <c r="O85" s="15"/>
      <c r="P85" s="15"/>
      <c r="Q85" s="15"/>
      <c r="R85" s="15"/>
    </row>
    <row r="86" spans="2:18" x14ac:dyDescent="0.25">
      <c r="B86" s="578"/>
      <c r="C86" s="584" t="s">
        <v>39</v>
      </c>
      <c r="D86" s="21">
        <v>45276</v>
      </c>
      <c r="E86" s="102"/>
      <c r="F86" s="103"/>
      <c r="G86" s="103"/>
      <c r="H86" s="103"/>
      <c r="I86" s="103"/>
      <c r="J86" s="103"/>
      <c r="K86" s="103"/>
      <c r="L86" s="103"/>
      <c r="M86" s="104"/>
      <c r="N86" s="580"/>
      <c r="O86" s="15"/>
      <c r="P86" s="15"/>
      <c r="Q86" s="15"/>
      <c r="R86" s="15"/>
    </row>
    <row r="87" spans="2:18" x14ac:dyDescent="0.25">
      <c r="B87" s="578"/>
      <c r="C87" s="584" t="s">
        <v>40</v>
      </c>
      <c r="D87" s="21">
        <v>45277</v>
      </c>
      <c r="E87" s="102"/>
      <c r="F87" s="103"/>
      <c r="G87" s="103"/>
      <c r="H87" s="103"/>
      <c r="I87" s="103"/>
      <c r="J87" s="103"/>
      <c r="K87" s="103"/>
      <c r="L87" s="103"/>
      <c r="M87" s="104"/>
      <c r="N87" s="580"/>
      <c r="O87" s="15"/>
      <c r="P87" s="15"/>
      <c r="Q87" s="15"/>
      <c r="R87" s="15"/>
    </row>
    <row r="88" spans="2:18" x14ac:dyDescent="0.25">
      <c r="B88" s="578"/>
      <c r="C88" s="584" t="s">
        <v>29</v>
      </c>
      <c r="D88" s="21">
        <v>45278</v>
      </c>
      <c r="E88" s="503" t="s">
        <v>96</v>
      </c>
      <c r="F88" s="504"/>
      <c r="G88" s="504"/>
      <c r="H88" s="504"/>
      <c r="I88" s="504"/>
      <c r="J88" s="504"/>
      <c r="K88" s="504"/>
      <c r="L88" s="504"/>
      <c r="M88" s="505"/>
      <c r="N88" s="580"/>
      <c r="O88" s="15"/>
      <c r="P88" s="15"/>
      <c r="Q88" s="15"/>
      <c r="R88" s="15"/>
    </row>
    <row r="89" spans="2:18" x14ac:dyDescent="0.25">
      <c r="B89" s="578"/>
      <c r="C89" s="584" t="s">
        <v>31</v>
      </c>
      <c r="D89" s="21">
        <v>45300</v>
      </c>
      <c r="E89" s="503"/>
      <c r="F89" s="504"/>
      <c r="G89" s="504"/>
      <c r="H89" s="504"/>
      <c r="I89" s="504"/>
      <c r="J89" s="504"/>
      <c r="K89" s="504"/>
      <c r="L89" s="504"/>
      <c r="M89" s="505"/>
      <c r="N89" s="580"/>
      <c r="O89" s="15"/>
      <c r="P89" s="15"/>
      <c r="Q89" s="15"/>
      <c r="R89" s="15"/>
    </row>
    <row r="90" spans="2:18" x14ac:dyDescent="0.25">
      <c r="B90" s="578"/>
      <c r="C90" s="581" t="s">
        <v>33</v>
      </c>
      <c r="D90" s="18">
        <v>45301</v>
      </c>
      <c r="E90" s="84" t="s">
        <v>69</v>
      </c>
      <c r="F90" s="85"/>
      <c r="G90" s="85"/>
      <c r="H90" s="85"/>
      <c r="I90" s="85"/>
      <c r="J90" s="85"/>
      <c r="K90" s="85"/>
      <c r="L90" s="85"/>
      <c r="M90" s="86"/>
      <c r="N90" s="580"/>
      <c r="O90" s="15"/>
      <c r="P90" s="15"/>
      <c r="Q90" s="15"/>
      <c r="R90" s="15"/>
    </row>
    <row r="91" spans="2:18" x14ac:dyDescent="0.25">
      <c r="B91" s="578"/>
      <c r="C91" s="581" t="s">
        <v>35</v>
      </c>
      <c r="D91" s="18">
        <v>45302</v>
      </c>
      <c r="E91" s="87"/>
      <c r="F91" s="88"/>
      <c r="G91" s="88"/>
      <c r="H91" s="88"/>
      <c r="I91" s="88"/>
      <c r="J91" s="88"/>
      <c r="K91" s="88"/>
      <c r="L91" s="88"/>
      <c r="M91" s="89"/>
      <c r="N91" s="580"/>
      <c r="O91" s="15"/>
      <c r="P91" s="15"/>
      <c r="Q91" s="15"/>
      <c r="R91" s="15"/>
    </row>
    <row r="92" spans="2:18" x14ac:dyDescent="0.25">
      <c r="B92" s="578"/>
      <c r="C92" s="581" t="s">
        <v>37</v>
      </c>
      <c r="D92" s="18">
        <v>45303</v>
      </c>
      <c r="E92" s="90"/>
      <c r="F92" s="91"/>
      <c r="G92" s="91"/>
      <c r="H92" s="91"/>
      <c r="I92" s="91"/>
      <c r="J92" s="91"/>
      <c r="K92" s="91"/>
      <c r="L92" s="91"/>
      <c r="M92" s="92"/>
      <c r="N92" s="580"/>
      <c r="O92" s="15"/>
      <c r="P92" s="15"/>
      <c r="Q92" s="15"/>
      <c r="R92" s="15"/>
    </row>
    <row r="93" spans="2:18" x14ac:dyDescent="0.25">
      <c r="B93" s="578"/>
      <c r="C93" s="584" t="s">
        <v>39</v>
      </c>
      <c r="D93" s="21">
        <v>45304</v>
      </c>
      <c r="E93" s="102"/>
      <c r="F93" s="103"/>
      <c r="G93" s="103"/>
      <c r="H93" s="103"/>
      <c r="I93" s="103"/>
      <c r="J93" s="103"/>
      <c r="K93" s="103"/>
      <c r="L93" s="103"/>
      <c r="M93" s="104"/>
      <c r="N93" s="580"/>
      <c r="O93" s="15"/>
      <c r="P93" s="15"/>
      <c r="Q93" s="15"/>
      <c r="R93" s="15"/>
    </row>
    <row r="94" spans="2:18" x14ac:dyDescent="0.25">
      <c r="B94" s="578"/>
      <c r="C94" s="584" t="s">
        <v>40</v>
      </c>
      <c r="D94" s="21">
        <v>45305</v>
      </c>
      <c r="E94" s="102"/>
      <c r="F94" s="103"/>
      <c r="G94" s="103"/>
      <c r="H94" s="103"/>
      <c r="I94" s="103"/>
      <c r="J94" s="103"/>
      <c r="K94" s="103"/>
      <c r="L94" s="103"/>
      <c r="M94" s="104"/>
      <c r="N94" s="580"/>
      <c r="O94" s="15"/>
      <c r="P94" s="15"/>
      <c r="Q94" s="15"/>
      <c r="R94" s="15"/>
    </row>
    <row r="95" spans="2:18" x14ac:dyDescent="0.25">
      <c r="B95" s="578"/>
      <c r="C95" s="581" t="s">
        <v>29</v>
      </c>
      <c r="D95" s="18">
        <v>45306</v>
      </c>
      <c r="E95" s="84" t="s">
        <v>69</v>
      </c>
      <c r="F95" s="85"/>
      <c r="G95" s="85"/>
      <c r="H95" s="85"/>
      <c r="I95" s="85"/>
      <c r="J95" s="85"/>
      <c r="K95" s="85"/>
      <c r="L95" s="85"/>
      <c r="M95" s="86"/>
      <c r="N95" s="580"/>
      <c r="O95" s="15"/>
      <c r="P95" s="15"/>
      <c r="Q95" s="15"/>
      <c r="R95" s="15"/>
    </row>
    <row r="96" spans="2:18" x14ac:dyDescent="0.25">
      <c r="B96" s="578"/>
      <c r="C96" s="581" t="s">
        <v>31</v>
      </c>
      <c r="D96" s="18">
        <v>45307</v>
      </c>
      <c r="E96" s="87"/>
      <c r="F96" s="88"/>
      <c r="G96" s="88"/>
      <c r="H96" s="88"/>
      <c r="I96" s="88"/>
      <c r="J96" s="88"/>
      <c r="K96" s="88"/>
      <c r="L96" s="88"/>
      <c r="M96" s="89"/>
      <c r="N96" s="580"/>
      <c r="O96" s="15"/>
      <c r="P96" s="15"/>
      <c r="Q96" s="15"/>
      <c r="R96" s="15"/>
    </row>
    <row r="97" spans="2:18" x14ac:dyDescent="0.25">
      <c r="B97" s="578"/>
      <c r="C97" s="581" t="s">
        <v>33</v>
      </c>
      <c r="D97" s="18">
        <v>45308</v>
      </c>
      <c r="E97" s="87"/>
      <c r="F97" s="88"/>
      <c r="G97" s="88"/>
      <c r="H97" s="88"/>
      <c r="I97" s="88"/>
      <c r="J97" s="88"/>
      <c r="K97" s="88"/>
      <c r="L97" s="88"/>
      <c r="M97" s="89"/>
      <c r="N97" s="580"/>
      <c r="O97" s="15"/>
      <c r="P97" s="15"/>
      <c r="Q97" s="15"/>
      <c r="R97" s="15"/>
    </row>
    <row r="98" spans="2:18" x14ac:dyDescent="0.25">
      <c r="B98" s="578"/>
      <c r="C98" s="581" t="s">
        <v>35</v>
      </c>
      <c r="D98" s="18">
        <v>45309</v>
      </c>
      <c r="E98" s="87"/>
      <c r="F98" s="88"/>
      <c r="G98" s="88"/>
      <c r="H98" s="88"/>
      <c r="I98" s="88"/>
      <c r="J98" s="88"/>
      <c r="K98" s="88"/>
      <c r="L98" s="88"/>
      <c r="M98" s="89"/>
      <c r="N98" s="580"/>
      <c r="O98" s="15"/>
      <c r="P98" s="15"/>
      <c r="Q98" s="15"/>
      <c r="R98" s="15"/>
    </row>
    <row r="99" spans="2:18" ht="15.75" thickBot="1" x14ac:dyDescent="0.3">
      <c r="B99" s="578"/>
      <c r="C99" s="599" t="s">
        <v>37</v>
      </c>
      <c r="D99" s="218">
        <v>45310</v>
      </c>
      <c r="E99" s="151"/>
      <c r="F99" s="152"/>
      <c r="G99" s="152"/>
      <c r="H99" s="152"/>
      <c r="I99" s="152"/>
      <c r="J99" s="152"/>
      <c r="K99" s="152"/>
      <c r="L99" s="152"/>
      <c r="M99" s="153"/>
      <c r="N99" s="580"/>
      <c r="O99" s="15"/>
      <c r="P99" s="15"/>
      <c r="Q99" s="15"/>
      <c r="R99" s="15"/>
    </row>
    <row r="100" spans="2:18" x14ac:dyDescent="0.25">
      <c r="B100" s="578"/>
      <c r="C100" s="77" t="s">
        <v>47</v>
      </c>
      <c r="D100" s="78"/>
      <c r="E100" s="79"/>
      <c r="F100" s="79"/>
      <c r="G100" s="79"/>
      <c r="H100" s="79"/>
      <c r="I100" s="79"/>
      <c r="J100" s="79"/>
      <c r="K100" s="79"/>
      <c r="L100" s="79"/>
      <c r="M100" s="80"/>
      <c r="N100" s="600"/>
      <c r="O100" s="15"/>
      <c r="P100" s="15"/>
      <c r="Q100" s="15"/>
      <c r="R100" s="15"/>
    </row>
    <row r="101" spans="2:18" ht="15.75" thickBot="1" x14ac:dyDescent="0.3">
      <c r="B101" s="60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3"/>
      <c r="N101" s="602"/>
      <c r="O101" s="15"/>
      <c r="P101" s="15"/>
      <c r="Q101" s="15"/>
      <c r="R101" s="15"/>
    </row>
    <row r="102" spans="2:18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N102" s="15"/>
      <c r="O102" s="15"/>
      <c r="P102" s="15"/>
      <c r="Q102" s="15"/>
      <c r="R102" s="15"/>
    </row>
    <row r="103" spans="2:18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N103" s="15"/>
      <c r="O103" s="15"/>
      <c r="P103" s="15"/>
      <c r="Q103" s="15"/>
      <c r="R103" s="15"/>
    </row>
    <row r="104" spans="2:18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N104" s="15"/>
      <c r="O104" s="15"/>
      <c r="P104" s="15"/>
      <c r="Q104" s="15"/>
      <c r="R104" s="15"/>
    </row>
    <row r="105" spans="2:18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N105" s="15"/>
      <c r="O105" s="15"/>
      <c r="P105" s="15"/>
      <c r="Q105" s="15"/>
      <c r="R105" s="15"/>
    </row>
    <row r="106" spans="2:18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N106" s="15"/>
      <c r="O106" s="15"/>
      <c r="P106" s="15"/>
      <c r="Q106" s="15"/>
      <c r="R106" s="15"/>
    </row>
    <row r="107" spans="2:18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N107" s="15"/>
      <c r="O107" s="15"/>
      <c r="P107" s="15"/>
      <c r="Q107" s="15"/>
      <c r="R107" s="15"/>
    </row>
    <row r="108" spans="2:18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N108" s="15"/>
      <c r="O108" s="15"/>
      <c r="P108" s="15"/>
      <c r="Q108" s="15"/>
      <c r="R108" s="15"/>
    </row>
    <row r="109" spans="2:18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N109" s="15"/>
      <c r="O109" s="15"/>
      <c r="P109" s="15"/>
      <c r="Q109" s="15"/>
      <c r="R109" s="15"/>
    </row>
    <row r="110" spans="2:18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N110" s="15"/>
      <c r="O110" s="15"/>
      <c r="P110" s="15"/>
      <c r="Q110" s="15"/>
      <c r="R110" s="15"/>
    </row>
    <row r="111" spans="2:18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N111" s="15"/>
      <c r="O111" s="15"/>
      <c r="P111" s="15"/>
      <c r="Q111" s="15"/>
      <c r="R111" s="15"/>
    </row>
    <row r="112" spans="2:18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N112" s="15"/>
      <c r="O112" s="15"/>
      <c r="P112" s="15"/>
      <c r="Q112" s="15"/>
      <c r="R112" s="15"/>
    </row>
    <row r="113" spans="2:18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N113" s="15"/>
      <c r="O113" s="15"/>
      <c r="P113" s="15"/>
      <c r="Q113" s="15"/>
      <c r="R113" s="15"/>
    </row>
    <row r="114" spans="2:18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N114" s="15"/>
      <c r="O114" s="15"/>
      <c r="P114" s="15"/>
      <c r="Q114" s="15"/>
      <c r="R114" s="15"/>
    </row>
    <row r="115" spans="2:18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N115" s="15"/>
      <c r="O115" s="15"/>
      <c r="P115" s="15"/>
      <c r="Q115" s="15"/>
      <c r="R115" s="15"/>
    </row>
    <row r="116" spans="2:18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N116" s="15"/>
      <c r="O116" s="15"/>
      <c r="P116" s="15"/>
      <c r="Q116" s="15"/>
      <c r="R116" s="15"/>
    </row>
    <row r="117" spans="2:18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N117" s="15"/>
      <c r="O117" s="15"/>
      <c r="P117" s="15"/>
      <c r="Q117" s="15"/>
      <c r="R117" s="15"/>
    </row>
    <row r="118" spans="2:18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N118" s="15"/>
      <c r="O118" s="15"/>
      <c r="P118" s="15"/>
      <c r="Q118" s="15"/>
      <c r="R118" s="15"/>
    </row>
    <row r="119" spans="2:18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N119" s="15"/>
      <c r="O119" s="15"/>
      <c r="P119" s="15"/>
      <c r="Q119" s="15"/>
      <c r="R119" s="15"/>
    </row>
    <row r="120" spans="2:18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N120" s="15"/>
      <c r="O120" s="15"/>
      <c r="P120" s="15"/>
      <c r="Q120" s="15"/>
      <c r="R120" s="15"/>
    </row>
    <row r="121" spans="2:18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N121" s="15"/>
      <c r="O121" s="15"/>
      <c r="P121" s="15"/>
      <c r="Q121" s="15"/>
      <c r="R121" s="15"/>
    </row>
    <row r="122" spans="2:18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N122" s="15"/>
      <c r="O122" s="15"/>
      <c r="P122" s="15"/>
      <c r="Q122" s="15"/>
      <c r="R122" s="15"/>
    </row>
    <row r="123" spans="2:18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N123" s="15"/>
      <c r="O123" s="15"/>
      <c r="P123" s="15"/>
      <c r="Q123" s="15"/>
      <c r="R123" s="15"/>
    </row>
    <row r="124" spans="2:18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8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8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8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8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2:1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2:1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2:1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2:1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2:1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2:1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2:1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2:1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2:1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2:12" x14ac:dyDescent="0.25">
      <c r="B885" s="43"/>
      <c r="C885" s="43"/>
      <c r="D885" s="43"/>
      <c r="E885" s="43"/>
      <c r="F885" s="43"/>
      <c r="G885" s="43"/>
      <c r="H885" s="43"/>
      <c r="I885" s="44"/>
      <c r="J885" s="44"/>
      <c r="K885" s="43"/>
      <c r="L885" s="43"/>
    </row>
  </sheetData>
  <mergeCells count="51">
    <mergeCell ref="C100:M101"/>
    <mergeCell ref="E87:M87"/>
    <mergeCell ref="E88:M89"/>
    <mergeCell ref="E90:M92"/>
    <mergeCell ref="E93:M93"/>
    <mergeCell ref="E94:M94"/>
    <mergeCell ref="E95:M99"/>
    <mergeCell ref="E73:M73"/>
    <mergeCell ref="E74:M77"/>
    <mergeCell ref="E78:M78"/>
    <mergeCell ref="E79:M79"/>
    <mergeCell ref="E80:M80"/>
    <mergeCell ref="E86:M86"/>
    <mergeCell ref="E58:M58"/>
    <mergeCell ref="E59:M59"/>
    <mergeCell ref="E60:M64"/>
    <mergeCell ref="E65:M65"/>
    <mergeCell ref="E66:M66"/>
    <mergeCell ref="E72:M72"/>
    <mergeCell ref="E41:M41"/>
    <mergeCell ref="E44:M44"/>
    <mergeCell ref="E45:M45"/>
    <mergeCell ref="E46:M50"/>
    <mergeCell ref="E51:M51"/>
    <mergeCell ref="E52:M52"/>
    <mergeCell ref="E24:M24"/>
    <mergeCell ref="E30:M30"/>
    <mergeCell ref="E31:M31"/>
    <mergeCell ref="E32:M36"/>
    <mergeCell ref="E37:M37"/>
    <mergeCell ref="E38:M38"/>
    <mergeCell ref="B7:C7"/>
    <mergeCell ref="B8:C8"/>
    <mergeCell ref="B9:N9"/>
    <mergeCell ref="B10:B101"/>
    <mergeCell ref="C10:D10"/>
    <mergeCell ref="N10:N101"/>
    <mergeCell ref="E16:M16"/>
    <mergeCell ref="E17:M17"/>
    <mergeCell ref="E18:M22"/>
    <mergeCell ref="E23:M23"/>
    <mergeCell ref="B2:N2"/>
    <mergeCell ref="B3:N3"/>
    <mergeCell ref="B4:N4"/>
    <mergeCell ref="B5:N5"/>
    <mergeCell ref="B6:C6"/>
    <mergeCell ref="D6:F6"/>
    <mergeCell ref="G6:H6"/>
    <mergeCell ref="I6:J6"/>
    <mergeCell ref="K6:L6"/>
    <mergeCell ref="M6:N6"/>
  </mergeCells>
  <conditionalFormatting sqref="K40:M40">
    <cfRule type="expression" dxfId="13" priority="3" stopIfTrue="1">
      <formula>NOT(MONTH(K40)=$C$42)</formula>
    </cfRule>
    <cfRule type="expression" dxfId="12" priority="4" stopIfTrue="1">
      <formula>MATCH(K40,(((#REF!))),0)&gt;0</formula>
    </cfRule>
  </conditionalFormatting>
  <conditionalFormatting sqref="K42:M42">
    <cfRule type="expression" dxfId="11" priority="1" stopIfTrue="1">
      <formula>NOT(MONTH(K42)=$C$42)</formula>
    </cfRule>
    <cfRule type="expression" dxfId="10" priority="2" stopIfTrue="1">
      <formula>MATCH(K42,(((#REF!))),0)&gt;0</formula>
    </cfRule>
  </conditionalFormatting>
  <conditionalFormatting sqref="K54:M55 K56:L56">
    <cfRule type="expression" dxfId="9" priority="5" stopIfTrue="1">
      <formula>NOT(MONTH(K54)=$C$42)</formula>
    </cfRule>
    <cfRule type="expression" dxfId="8" priority="6" stopIfTrue="1">
      <formula>MATCH(K54,(((#REF!))),0)&gt;0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9BB02-666A-4F58-8238-DACA290D12E1}">
  <sheetPr>
    <tabColor rgb="FF00B0F0"/>
  </sheetPr>
  <dimension ref="B1:R115"/>
  <sheetViews>
    <sheetView workbookViewId="0">
      <selection activeCell="F8" sqref="F8"/>
    </sheetView>
  </sheetViews>
  <sheetFormatPr defaultRowHeight="15" x14ac:dyDescent="0.25"/>
  <cols>
    <col min="2" max="13" width="18.85546875" style="1" customWidth="1"/>
    <col min="14" max="14" width="18.85546875" customWidth="1"/>
    <col min="15" max="16" width="8.85546875"/>
    <col min="17" max="17" width="17.85546875" customWidth="1"/>
  </cols>
  <sheetData>
    <row r="1" spans="2:18" ht="15.75" thickBot="1" x14ac:dyDescent="0.3"/>
    <row r="2" spans="2:18" ht="23.25" x14ac:dyDescent="0.25">
      <c r="B2" s="105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2:18" ht="20.25" x14ac:dyDescent="0.25"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</row>
    <row r="4" spans="2:18" ht="19.5" thickBot="1" x14ac:dyDescent="0.3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</row>
    <row r="5" spans="2:18" ht="46.5" customHeight="1" thickBot="1" x14ac:dyDescent="0.3">
      <c r="B5" s="114" t="s">
        <v>333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</row>
    <row r="6" spans="2:18" ht="32.25" customHeight="1" x14ac:dyDescent="0.25">
      <c r="B6" s="117" t="s">
        <v>113</v>
      </c>
      <c r="C6" s="118"/>
      <c r="D6" s="562" t="s">
        <v>276</v>
      </c>
      <c r="E6" s="562"/>
      <c r="F6" s="562"/>
      <c r="G6" s="435" t="s">
        <v>277</v>
      </c>
      <c r="H6" s="435"/>
      <c r="I6" s="436" t="s">
        <v>278</v>
      </c>
      <c r="J6" s="436"/>
      <c r="K6" s="385" t="s">
        <v>279</v>
      </c>
      <c r="L6" s="385"/>
      <c r="M6" s="275" t="s">
        <v>280</v>
      </c>
      <c r="N6" s="563"/>
    </row>
    <row r="7" spans="2:18" ht="48" x14ac:dyDescent="0.25">
      <c r="B7" s="119" t="s">
        <v>4</v>
      </c>
      <c r="C7" s="120"/>
      <c r="D7" s="515" t="s">
        <v>281</v>
      </c>
      <c r="E7" s="441" t="s">
        <v>282</v>
      </c>
      <c r="F7" s="564" t="s">
        <v>283</v>
      </c>
      <c r="G7" s="565" t="s">
        <v>284</v>
      </c>
      <c r="H7" s="566" t="s">
        <v>285</v>
      </c>
      <c r="I7" s="445" t="s">
        <v>286</v>
      </c>
      <c r="J7" s="567" t="s">
        <v>287</v>
      </c>
      <c r="K7" s="447" t="s">
        <v>288</v>
      </c>
      <c r="L7" s="568" t="s">
        <v>289</v>
      </c>
      <c r="M7" s="569" t="s">
        <v>290</v>
      </c>
      <c r="N7" s="570" t="s">
        <v>291</v>
      </c>
    </row>
    <row r="8" spans="2:18" ht="24.75" thickBot="1" x14ac:dyDescent="0.3">
      <c r="B8" s="134" t="s">
        <v>12</v>
      </c>
      <c r="C8" s="135"/>
      <c r="D8" s="6" t="s">
        <v>163</v>
      </c>
      <c r="E8" s="6" t="s">
        <v>334</v>
      </c>
      <c r="F8" s="6" t="s">
        <v>294</v>
      </c>
      <c r="G8" s="6" t="s">
        <v>335</v>
      </c>
      <c r="H8" s="6" t="s">
        <v>336</v>
      </c>
      <c r="I8" s="6" t="s">
        <v>327</v>
      </c>
      <c r="J8" s="6" t="s">
        <v>298</v>
      </c>
      <c r="K8" s="6" t="s">
        <v>337</v>
      </c>
      <c r="L8" s="48" t="s">
        <v>338</v>
      </c>
      <c r="M8" s="48" t="s">
        <v>339</v>
      </c>
      <c r="N8" s="571" t="s">
        <v>340</v>
      </c>
    </row>
    <row r="9" spans="2:18" ht="18.75" thickBot="1" x14ac:dyDescent="0.3">
      <c r="B9" s="606" t="s">
        <v>332</v>
      </c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8"/>
    </row>
    <row r="10" spans="2:18" ht="15.75" thickBot="1" x14ac:dyDescent="0.3">
      <c r="B10" s="575"/>
      <c r="C10" s="457" t="s">
        <v>19</v>
      </c>
      <c r="D10" s="321"/>
      <c r="E10" s="9" t="s">
        <v>20</v>
      </c>
      <c r="F10" s="9" t="s">
        <v>21</v>
      </c>
      <c r="G10" s="9" t="s">
        <v>22</v>
      </c>
      <c r="H10" s="9" t="s">
        <v>23</v>
      </c>
      <c r="I10" s="9" t="s">
        <v>24</v>
      </c>
      <c r="J10" s="9" t="s">
        <v>25</v>
      </c>
      <c r="K10" s="9" t="s">
        <v>26</v>
      </c>
      <c r="L10" s="10" t="s">
        <v>27</v>
      </c>
      <c r="M10" s="10" t="s">
        <v>28</v>
      </c>
      <c r="N10" s="577"/>
      <c r="O10" s="15"/>
      <c r="P10" s="15"/>
      <c r="Q10" s="15"/>
      <c r="R10" s="15"/>
    </row>
    <row r="11" spans="2:18" x14ac:dyDescent="0.25">
      <c r="B11" s="578"/>
      <c r="C11" s="579" t="s">
        <v>29</v>
      </c>
      <c r="D11" s="13">
        <v>45201</v>
      </c>
      <c r="E11" s="339" t="s">
        <v>69</v>
      </c>
      <c r="F11" s="340"/>
      <c r="G11" s="340"/>
      <c r="H11" s="340"/>
      <c r="I11" s="340"/>
      <c r="J11" s="340"/>
      <c r="K11" s="340"/>
      <c r="L11" s="340"/>
      <c r="M11" s="341"/>
      <c r="N11" s="580"/>
      <c r="O11" s="15"/>
      <c r="P11" s="15"/>
      <c r="Q11" s="15" t="s">
        <v>307</v>
      </c>
      <c r="R11" s="15">
        <f>COUNTIF(C10:O99,"Medicina urg.")</f>
        <v>14</v>
      </c>
    </row>
    <row r="12" spans="2:18" x14ac:dyDescent="0.25">
      <c r="B12" s="578"/>
      <c r="C12" s="581" t="s">
        <v>31</v>
      </c>
      <c r="D12" s="18">
        <v>45202</v>
      </c>
      <c r="E12" s="342"/>
      <c r="F12" s="343"/>
      <c r="G12" s="343"/>
      <c r="H12" s="343"/>
      <c r="I12" s="343"/>
      <c r="J12" s="343"/>
      <c r="K12" s="343"/>
      <c r="L12" s="343"/>
      <c r="M12" s="344"/>
      <c r="N12" s="580"/>
      <c r="O12" s="15"/>
      <c r="P12" s="15"/>
      <c r="Q12" s="15" t="s">
        <v>305</v>
      </c>
      <c r="R12" s="15">
        <f>COUNTIF(C10:O99,"Chir. Urgenza")</f>
        <v>14</v>
      </c>
    </row>
    <row r="13" spans="2:18" x14ac:dyDescent="0.25">
      <c r="B13" s="578"/>
      <c r="C13" s="581" t="s">
        <v>33</v>
      </c>
      <c r="D13" s="18">
        <v>45203</v>
      </c>
      <c r="E13" s="342"/>
      <c r="F13" s="343"/>
      <c r="G13" s="343"/>
      <c r="H13" s="343"/>
      <c r="I13" s="343"/>
      <c r="J13" s="343"/>
      <c r="K13" s="343"/>
      <c r="L13" s="343"/>
      <c r="M13" s="344"/>
      <c r="N13" s="580"/>
      <c r="O13" s="15"/>
      <c r="P13" s="15"/>
      <c r="Q13" s="15" t="s">
        <v>309</v>
      </c>
      <c r="R13" s="15">
        <f>COUNTIF(C10:O99,"Anestesiologia")</f>
        <v>14</v>
      </c>
    </row>
    <row r="14" spans="2:18" x14ac:dyDescent="0.25">
      <c r="B14" s="578"/>
      <c r="C14" s="581" t="s">
        <v>35</v>
      </c>
      <c r="D14" s="18">
        <v>45204</v>
      </c>
      <c r="E14" s="342"/>
      <c r="F14" s="343"/>
      <c r="G14" s="343"/>
      <c r="H14" s="343"/>
      <c r="I14" s="343"/>
      <c r="J14" s="343"/>
      <c r="K14" s="343"/>
      <c r="L14" s="343"/>
      <c r="M14" s="344"/>
      <c r="N14" s="580"/>
      <c r="O14" s="15"/>
      <c r="P14" s="15"/>
      <c r="Q14" s="15" t="s">
        <v>310</v>
      </c>
      <c r="R14" s="15">
        <f>COUNTIF(C10:O99,"Mal. Sangue")</f>
        <v>21</v>
      </c>
    </row>
    <row r="15" spans="2:18" x14ac:dyDescent="0.25">
      <c r="B15" s="578"/>
      <c r="C15" s="581" t="s">
        <v>37</v>
      </c>
      <c r="D15" s="18">
        <v>45205</v>
      </c>
      <c r="E15" s="345"/>
      <c r="F15" s="346"/>
      <c r="G15" s="346"/>
      <c r="H15" s="346"/>
      <c r="I15" s="346"/>
      <c r="J15" s="346"/>
      <c r="K15" s="346"/>
      <c r="L15" s="346"/>
      <c r="M15" s="347"/>
      <c r="N15" s="580"/>
      <c r="O15" s="15"/>
      <c r="P15" s="15"/>
      <c r="Q15" s="15" t="s">
        <v>308</v>
      </c>
      <c r="R15" s="15">
        <f>COUNTIF(C10:O99,"Oncologia")</f>
        <v>14</v>
      </c>
    </row>
    <row r="16" spans="2:18" x14ac:dyDescent="0.25">
      <c r="B16" s="578"/>
      <c r="C16" s="584" t="s">
        <v>39</v>
      </c>
      <c r="D16" s="21">
        <v>45206</v>
      </c>
      <c r="E16" s="102"/>
      <c r="F16" s="103"/>
      <c r="G16" s="103"/>
      <c r="H16" s="103"/>
      <c r="I16" s="103"/>
      <c r="J16" s="103"/>
      <c r="K16" s="103"/>
      <c r="L16" s="103"/>
      <c r="M16" s="104"/>
      <c r="N16" s="580"/>
      <c r="O16" s="15"/>
      <c r="P16" s="15"/>
      <c r="Q16" s="15" t="s">
        <v>311</v>
      </c>
      <c r="R16" s="15">
        <f>COUNTIF(C10:O99,"Geriatria")</f>
        <v>21</v>
      </c>
    </row>
    <row r="17" spans="2:18" x14ac:dyDescent="0.25">
      <c r="B17" s="578"/>
      <c r="C17" s="584" t="s">
        <v>40</v>
      </c>
      <c r="D17" s="21">
        <v>45207</v>
      </c>
      <c r="E17" s="102"/>
      <c r="F17" s="103"/>
      <c r="G17" s="103"/>
      <c r="H17" s="103"/>
      <c r="I17" s="103"/>
      <c r="J17" s="103"/>
      <c r="K17" s="103"/>
      <c r="L17" s="103"/>
      <c r="M17" s="104"/>
      <c r="N17" s="580"/>
      <c r="O17" s="15"/>
      <c r="P17" s="15"/>
      <c r="Q17" s="15" t="s">
        <v>306</v>
      </c>
      <c r="R17" s="15">
        <f>COUNTIF(C10:O99,"Reumatologia")</f>
        <v>14</v>
      </c>
    </row>
    <row r="18" spans="2:18" x14ac:dyDescent="0.25">
      <c r="B18" s="578"/>
      <c r="C18" s="581" t="s">
        <v>29</v>
      </c>
      <c r="D18" s="18">
        <v>45208</v>
      </c>
      <c r="E18" s="604" t="s">
        <v>315</v>
      </c>
      <c r="F18" s="589" t="s">
        <v>315</v>
      </c>
      <c r="G18" s="596" t="s">
        <v>309</v>
      </c>
      <c r="H18" s="596" t="s">
        <v>309</v>
      </c>
      <c r="I18" s="596" t="s">
        <v>309</v>
      </c>
      <c r="J18" s="19"/>
      <c r="K18" s="203" t="s">
        <v>318</v>
      </c>
      <c r="L18" s="203" t="s">
        <v>318</v>
      </c>
      <c r="M18" s="216" t="s">
        <v>318</v>
      </c>
      <c r="N18" s="580"/>
      <c r="O18" s="15"/>
      <c r="P18" s="15"/>
      <c r="Q18" s="15" t="s">
        <v>244</v>
      </c>
      <c r="R18" s="15">
        <f>COUNTIF(C10:O99,"Medicina Interna")</f>
        <v>35</v>
      </c>
    </row>
    <row r="19" spans="2:18" x14ac:dyDescent="0.25">
      <c r="B19" s="578"/>
      <c r="C19" s="581" t="s">
        <v>31</v>
      </c>
      <c r="D19" s="18">
        <v>45209</v>
      </c>
      <c r="E19" s="604" t="s">
        <v>315</v>
      </c>
      <c r="F19" s="589" t="s">
        <v>315</v>
      </c>
      <c r="G19" s="596" t="s">
        <v>309</v>
      </c>
      <c r="H19" s="596" t="s">
        <v>309</v>
      </c>
      <c r="I19" s="596" t="s">
        <v>309</v>
      </c>
      <c r="J19" s="19"/>
      <c r="K19" s="443" t="s">
        <v>308</v>
      </c>
      <c r="L19" s="443" t="s">
        <v>308</v>
      </c>
      <c r="M19" s="582" t="s">
        <v>308</v>
      </c>
      <c r="N19" s="580"/>
      <c r="O19" s="15"/>
      <c r="P19" s="15"/>
      <c r="Q19" s="15" t="s">
        <v>312</v>
      </c>
      <c r="R19" s="15">
        <f>COUNTIF(C10:O99,"Medicina Famiglia")</f>
        <v>14</v>
      </c>
    </row>
    <row r="20" spans="2:18" x14ac:dyDescent="0.25">
      <c r="B20" s="578"/>
      <c r="C20" s="581" t="s">
        <v>33</v>
      </c>
      <c r="D20" s="18">
        <v>45210</v>
      </c>
      <c r="E20" s="604" t="s">
        <v>315</v>
      </c>
      <c r="F20" s="589" t="s">
        <v>315</v>
      </c>
      <c r="G20" s="596" t="s">
        <v>309</v>
      </c>
      <c r="H20" s="596" t="s">
        <v>309</v>
      </c>
      <c r="I20" s="596" t="s">
        <v>309</v>
      </c>
      <c r="J20" s="19"/>
      <c r="K20" s="443" t="s">
        <v>308</v>
      </c>
      <c r="L20" s="443" t="s">
        <v>308</v>
      </c>
      <c r="M20" s="582" t="s">
        <v>308</v>
      </c>
      <c r="N20" s="580"/>
      <c r="O20" s="15"/>
      <c r="P20" s="15"/>
      <c r="Q20" s="15" t="s">
        <v>313</v>
      </c>
      <c r="R20" s="15">
        <f>COUNTIF(C10:O99,"Chirurgia Gen.")</f>
        <v>35</v>
      </c>
    </row>
    <row r="21" spans="2:18" x14ac:dyDescent="0.25">
      <c r="B21" s="578"/>
      <c r="C21" s="581" t="s">
        <v>35</v>
      </c>
      <c r="D21" s="18">
        <v>45211</v>
      </c>
      <c r="E21" s="604" t="s">
        <v>315</v>
      </c>
      <c r="F21" s="589" t="s">
        <v>315</v>
      </c>
      <c r="G21" s="596" t="s">
        <v>309</v>
      </c>
      <c r="H21" s="596" t="s">
        <v>309</v>
      </c>
      <c r="I21" s="596" t="s">
        <v>309</v>
      </c>
      <c r="J21" s="19"/>
      <c r="K21" s="443" t="s">
        <v>308</v>
      </c>
      <c r="L21" s="443" t="s">
        <v>308</v>
      </c>
      <c r="M21" s="582" t="s">
        <v>308</v>
      </c>
      <c r="N21" s="580"/>
      <c r="O21" s="15"/>
      <c r="P21" s="15"/>
      <c r="Q21" s="15" t="s">
        <v>314</v>
      </c>
      <c r="R21" s="15">
        <f>COUNTIF(C10:O99,"Chir. Oncologica")</f>
        <v>14</v>
      </c>
    </row>
    <row r="22" spans="2:18" x14ac:dyDescent="0.25">
      <c r="B22" s="578"/>
      <c r="C22" s="581" t="s">
        <v>37</v>
      </c>
      <c r="D22" s="18">
        <v>45212</v>
      </c>
      <c r="E22" s="604" t="s">
        <v>315</v>
      </c>
      <c r="F22" s="589" t="s">
        <v>315</v>
      </c>
      <c r="G22" s="589" t="s">
        <v>315</v>
      </c>
      <c r="H22" s="596" t="s">
        <v>309</v>
      </c>
      <c r="I22" s="596" t="s">
        <v>309</v>
      </c>
      <c r="J22" s="19"/>
      <c r="K22" s="203" t="s">
        <v>318</v>
      </c>
      <c r="L22" s="203" t="s">
        <v>318</v>
      </c>
      <c r="M22" s="216" t="s">
        <v>318</v>
      </c>
      <c r="N22" s="580"/>
      <c r="O22" s="15"/>
      <c r="P22" s="15"/>
      <c r="Q22" s="15"/>
      <c r="R22" s="15"/>
    </row>
    <row r="23" spans="2:18" x14ac:dyDescent="0.25">
      <c r="B23" s="578"/>
      <c r="C23" s="584" t="s">
        <v>39</v>
      </c>
      <c r="D23" s="21">
        <v>45213</v>
      </c>
      <c r="E23" s="102"/>
      <c r="F23" s="103"/>
      <c r="G23" s="103"/>
      <c r="H23" s="103"/>
      <c r="I23" s="103"/>
      <c r="J23" s="103"/>
      <c r="K23" s="103"/>
      <c r="L23" s="103"/>
      <c r="M23" s="104"/>
      <c r="N23" s="580"/>
      <c r="O23" s="15"/>
      <c r="P23" s="15"/>
      <c r="Q23" s="15"/>
      <c r="R23" s="15"/>
    </row>
    <row r="24" spans="2:18" x14ac:dyDescent="0.25">
      <c r="B24" s="578"/>
      <c r="C24" s="584" t="s">
        <v>40</v>
      </c>
      <c r="D24" s="21">
        <v>45214</v>
      </c>
      <c r="E24" s="102"/>
      <c r="F24" s="103"/>
      <c r="G24" s="103"/>
      <c r="H24" s="103"/>
      <c r="I24" s="103"/>
      <c r="J24" s="103"/>
      <c r="K24" s="103"/>
      <c r="L24" s="103"/>
      <c r="M24" s="104"/>
      <c r="N24" s="580"/>
      <c r="O24" s="15"/>
      <c r="P24" s="15"/>
      <c r="Q24" s="15"/>
      <c r="R24" s="15"/>
    </row>
    <row r="25" spans="2:18" x14ac:dyDescent="0.25">
      <c r="B25" s="578"/>
      <c r="C25" s="585" t="s">
        <v>29</v>
      </c>
      <c r="D25" s="18">
        <v>45215</v>
      </c>
      <c r="E25" s="546" t="s">
        <v>69</v>
      </c>
      <c r="F25" s="547"/>
      <c r="G25" s="547"/>
      <c r="H25" s="547"/>
      <c r="I25" s="547"/>
      <c r="J25" s="547"/>
      <c r="K25" s="547"/>
      <c r="L25" s="547"/>
      <c r="M25" s="548"/>
      <c r="N25" s="580"/>
      <c r="O25" s="15"/>
      <c r="P25" s="15"/>
      <c r="Q25" s="15"/>
      <c r="R25" s="15"/>
    </row>
    <row r="26" spans="2:18" x14ac:dyDescent="0.25">
      <c r="B26" s="578"/>
      <c r="C26" s="581" t="s">
        <v>31</v>
      </c>
      <c r="D26" s="18">
        <v>45216</v>
      </c>
      <c r="E26" s="342"/>
      <c r="F26" s="343"/>
      <c r="G26" s="343"/>
      <c r="H26" s="343"/>
      <c r="I26" s="343"/>
      <c r="J26" s="343"/>
      <c r="K26" s="343"/>
      <c r="L26" s="343"/>
      <c r="M26" s="344"/>
      <c r="N26" s="580"/>
      <c r="O26" s="15"/>
      <c r="P26" s="15"/>
      <c r="Q26" s="15"/>
      <c r="R26" s="15"/>
    </row>
    <row r="27" spans="2:18" x14ac:dyDescent="0.25">
      <c r="B27" s="578"/>
      <c r="C27" s="581" t="s">
        <v>33</v>
      </c>
      <c r="D27" s="18">
        <v>45217</v>
      </c>
      <c r="E27" s="342"/>
      <c r="F27" s="343"/>
      <c r="G27" s="343"/>
      <c r="H27" s="343"/>
      <c r="I27" s="343"/>
      <c r="J27" s="343"/>
      <c r="K27" s="343"/>
      <c r="L27" s="343"/>
      <c r="M27" s="344"/>
      <c r="N27" s="580"/>
      <c r="O27" s="15"/>
      <c r="P27" s="15"/>
      <c r="Q27" s="15"/>
      <c r="R27" s="15"/>
    </row>
    <row r="28" spans="2:18" x14ac:dyDescent="0.25">
      <c r="B28" s="578"/>
      <c r="C28" s="581" t="s">
        <v>35</v>
      </c>
      <c r="D28" s="18">
        <v>45218</v>
      </c>
      <c r="E28" s="342"/>
      <c r="F28" s="343"/>
      <c r="G28" s="343"/>
      <c r="H28" s="343"/>
      <c r="I28" s="343"/>
      <c r="J28" s="343"/>
      <c r="K28" s="343"/>
      <c r="L28" s="343"/>
      <c r="M28" s="344"/>
      <c r="N28" s="580"/>
      <c r="O28" s="15"/>
      <c r="P28" s="15"/>
      <c r="Q28" s="15"/>
      <c r="R28" s="15"/>
    </row>
    <row r="29" spans="2:18" x14ac:dyDescent="0.25">
      <c r="B29" s="578"/>
      <c r="C29" s="581" t="s">
        <v>37</v>
      </c>
      <c r="D29" s="18">
        <v>45219</v>
      </c>
      <c r="E29" s="345"/>
      <c r="F29" s="346"/>
      <c r="G29" s="346"/>
      <c r="H29" s="346"/>
      <c r="I29" s="346"/>
      <c r="J29" s="346"/>
      <c r="K29" s="346"/>
      <c r="L29" s="346"/>
      <c r="M29" s="347"/>
      <c r="N29" s="580"/>
      <c r="O29" s="15"/>
      <c r="P29" s="15"/>
      <c r="Q29" s="15"/>
      <c r="R29" s="15"/>
    </row>
    <row r="30" spans="2:18" x14ac:dyDescent="0.25">
      <c r="B30" s="578"/>
      <c r="C30" s="584" t="s">
        <v>39</v>
      </c>
      <c r="D30" s="21">
        <v>45220</v>
      </c>
      <c r="E30" s="102"/>
      <c r="F30" s="103"/>
      <c r="G30" s="103"/>
      <c r="H30" s="103"/>
      <c r="I30" s="103"/>
      <c r="J30" s="103"/>
      <c r="K30" s="103"/>
      <c r="L30" s="103"/>
      <c r="M30" s="104"/>
      <c r="N30" s="580"/>
      <c r="O30" s="15"/>
      <c r="P30" s="15"/>
      <c r="Q30" s="15"/>
      <c r="R30" s="15"/>
    </row>
    <row r="31" spans="2:18" x14ac:dyDescent="0.25">
      <c r="B31" s="578"/>
      <c r="C31" s="584" t="s">
        <v>40</v>
      </c>
      <c r="D31" s="21">
        <v>45221</v>
      </c>
      <c r="E31" s="102"/>
      <c r="F31" s="103"/>
      <c r="G31" s="103"/>
      <c r="H31" s="103"/>
      <c r="I31" s="103"/>
      <c r="J31" s="103"/>
      <c r="K31" s="103"/>
      <c r="L31" s="103"/>
      <c r="M31" s="104"/>
      <c r="N31" s="580"/>
      <c r="O31" s="15"/>
      <c r="P31" s="15"/>
      <c r="Q31" s="15"/>
      <c r="R31" s="15"/>
    </row>
    <row r="32" spans="2:18" x14ac:dyDescent="0.25">
      <c r="B32" s="578"/>
      <c r="C32" s="581" t="s">
        <v>29</v>
      </c>
      <c r="D32" s="18">
        <v>45222</v>
      </c>
      <c r="E32" s="604" t="s">
        <v>315</v>
      </c>
      <c r="F32" s="589" t="s">
        <v>315</v>
      </c>
      <c r="G32" s="589" t="s">
        <v>315</v>
      </c>
      <c r="H32" s="586" t="s">
        <v>311</v>
      </c>
      <c r="I32" s="586" t="s">
        <v>311</v>
      </c>
      <c r="J32" s="19"/>
      <c r="K32" s="203" t="s">
        <v>318</v>
      </c>
      <c r="L32" s="203" t="s">
        <v>318</v>
      </c>
      <c r="M32" s="216" t="s">
        <v>318</v>
      </c>
      <c r="N32" s="580"/>
      <c r="O32" s="15"/>
      <c r="P32" s="15"/>
      <c r="Q32" s="15"/>
      <c r="R32" s="15"/>
    </row>
    <row r="33" spans="2:18" x14ac:dyDescent="0.25">
      <c r="B33" s="578"/>
      <c r="C33" s="581" t="s">
        <v>31</v>
      </c>
      <c r="D33" s="18">
        <v>45223</v>
      </c>
      <c r="E33" s="604" t="s">
        <v>315</v>
      </c>
      <c r="F33" s="589" t="s">
        <v>315</v>
      </c>
      <c r="G33" s="589" t="s">
        <v>315</v>
      </c>
      <c r="H33" s="586" t="s">
        <v>311</v>
      </c>
      <c r="I33" s="586" t="s">
        <v>311</v>
      </c>
      <c r="J33" s="19"/>
      <c r="K33" s="443" t="s">
        <v>308</v>
      </c>
      <c r="L33" s="443" t="s">
        <v>308</v>
      </c>
      <c r="M33" s="582" t="s">
        <v>308</v>
      </c>
      <c r="N33" s="580"/>
      <c r="O33" s="15"/>
      <c r="P33" s="15"/>
      <c r="Q33" s="15"/>
      <c r="R33" s="15"/>
    </row>
    <row r="34" spans="2:18" x14ac:dyDescent="0.25">
      <c r="B34" s="578"/>
      <c r="C34" s="581" t="s">
        <v>33</v>
      </c>
      <c r="D34" s="18">
        <v>45224</v>
      </c>
      <c r="E34" s="604" t="s">
        <v>315</v>
      </c>
      <c r="F34" s="589" t="s">
        <v>315</v>
      </c>
      <c r="G34" s="589" t="s">
        <v>315</v>
      </c>
      <c r="H34" s="586" t="s">
        <v>311</v>
      </c>
      <c r="I34" s="586" t="s">
        <v>311</v>
      </c>
      <c r="J34" s="19"/>
      <c r="K34" s="443" t="s">
        <v>308</v>
      </c>
      <c r="L34" s="443" t="s">
        <v>308</v>
      </c>
      <c r="M34" s="299"/>
      <c r="N34" s="580"/>
      <c r="O34" s="15"/>
      <c r="P34" s="15"/>
      <c r="Q34" s="15"/>
      <c r="R34" s="15"/>
    </row>
    <row r="35" spans="2:18" x14ac:dyDescent="0.25">
      <c r="B35" s="578"/>
      <c r="C35" s="581" t="s">
        <v>35</v>
      </c>
      <c r="D35" s="18">
        <v>45225</v>
      </c>
      <c r="E35" s="604" t="s">
        <v>315</v>
      </c>
      <c r="F35" s="589" t="s">
        <v>315</v>
      </c>
      <c r="G35" s="589" t="s">
        <v>315</v>
      </c>
      <c r="H35" s="586" t="s">
        <v>311</v>
      </c>
      <c r="I35" s="586" t="s">
        <v>311</v>
      </c>
      <c r="J35" s="19"/>
      <c r="K35" s="203" t="s">
        <v>318</v>
      </c>
      <c r="L35" s="203" t="s">
        <v>318</v>
      </c>
      <c r="M35" s="216" t="s">
        <v>318</v>
      </c>
      <c r="N35" s="580"/>
      <c r="O35" s="15"/>
      <c r="P35" s="15"/>
      <c r="Q35" s="15"/>
      <c r="R35" s="15"/>
    </row>
    <row r="36" spans="2:18" x14ac:dyDescent="0.25">
      <c r="B36" s="578"/>
      <c r="C36" s="581" t="s">
        <v>37</v>
      </c>
      <c r="D36" s="18">
        <v>45226</v>
      </c>
      <c r="E36" s="604" t="s">
        <v>315</v>
      </c>
      <c r="F36" s="589" t="s">
        <v>315</v>
      </c>
      <c r="G36" s="589" t="s">
        <v>315</v>
      </c>
      <c r="H36" s="614" t="s">
        <v>306</v>
      </c>
      <c r="I36" s="614" t="s">
        <v>306</v>
      </c>
      <c r="J36" s="19"/>
      <c r="K36" s="203" t="s">
        <v>318</v>
      </c>
      <c r="L36" s="203" t="s">
        <v>318</v>
      </c>
      <c r="M36" s="299"/>
      <c r="N36" s="580"/>
      <c r="O36" s="15"/>
      <c r="P36" s="15"/>
      <c r="Q36" s="15"/>
      <c r="R36" s="15"/>
    </row>
    <row r="37" spans="2:18" x14ac:dyDescent="0.25">
      <c r="B37" s="578"/>
      <c r="C37" s="584" t="s">
        <v>39</v>
      </c>
      <c r="D37" s="21">
        <v>45227</v>
      </c>
      <c r="E37" s="102"/>
      <c r="F37" s="103"/>
      <c r="G37" s="103"/>
      <c r="H37" s="103"/>
      <c r="I37" s="103"/>
      <c r="J37" s="103"/>
      <c r="K37" s="103"/>
      <c r="L37" s="103"/>
      <c r="M37" s="104"/>
      <c r="N37" s="580"/>
      <c r="O37" s="15"/>
      <c r="P37" s="15"/>
      <c r="Q37" s="15"/>
      <c r="R37" s="15"/>
    </row>
    <row r="38" spans="2:18" x14ac:dyDescent="0.25">
      <c r="B38" s="578"/>
      <c r="C38" s="584" t="s">
        <v>40</v>
      </c>
      <c r="D38" s="21">
        <v>45228</v>
      </c>
      <c r="E38" s="102"/>
      <c r="F38" s="103"/>
      <c r="G38" s="103"/>
      <c r="H38" s="103"/>
      <c r="I38" s="103"/>
      <c r="J38" s="103"/>
      <c r="K38" s="103"/>
      <c r="L38" s="103"/>
      <c r="M38" s="104"/>
      <c r="N38" s="580"/>
      <c r="O38" s="15"/>
      <c r="P38" s="15"/>
      <c r="Q38" s="15"/>
      <c r="R38" s="15"/>
    </row>
    <row r="39" spans="2:18" x14ac:dyDescent="0.25">
      <c r="B39" s="578"/>
      <c r="C39" s="581" t="s">
        <v>29</v>
      </c>
      <c r="D39" s="18">
        <v>45229</v>
      </c>
      <c r="E39" s="546" t="s">
        <v>69</v>
      </c>
      <c r="F39" s="547"/>
      <c r="G39" s="547"/>
      <c r="H39" s="547"/>
      <c r="I39" s="547"/>
      <c r="J39" s="547"/>
      <c r="K39" s="547"/>
      <c r="L39" s="547"/>
      <c r="M39" s="548"/>
      <c r="N39" s="580"/>
      <c r="O39" s="15"/>
      <c r="P39" s="15"/>
      <c r="Q39" s="15"/>
      <c r="R39" s="15"/>
    </row>
    <row r="40" spans="2:18" x14ac:dyDescent="0.25">
      <c r="B40" s="578"/>
      <c r="C40" s="581" t="s">
        <v>31</v>
      </c>
      <c r="D40" s="18">
        <v>45230</v>
      </c>
      <c r="E40" s="342"/>
      <c r="F40" s="343"/>
      <c r="G40" s="343"/>
      <c r="H40" s="343"/>
      <c r="I40" s="343"/>
      <c r="J40" s="343"/>
      <c r="K40" s="343"/>
      <c r="L40" s="343"/>
      <c r="M40" s="344"/>
      <c r="N40" s="580"/>
      <c r="O40" s="15"/>
      <c r="P40" s="15"/>
      <c r="Q40" s="15"/>
      <c r="R40" s="15"/>
    </row>
    <row r="41" spans="2:18" x14ac:dyDescent="0.25">
      <c r="B41" s="578"/>
      <c r="C41" s="584" t="s">
        <v>33</v>
      </c>
      <c r="D41" s="21">
        <v>45231</v>
      </c>
      <c r="E41" s="342"/>
      <c r="F41" s="343"/>
      <c r="G41" s="343"/>
      <c r="H41" s="343"/>
      <c r="I41" s="343"/>
      <c r="J41" s="343"/>
      <c r="K41" s="343"/>
      <c r="L41" s="343"/>
      <c r="M41" s="344"/>
      <c r="N41" s="580"/>
      <c r="O41" s="15"/>
      <c r="P41" s="15"/>
      <c r="Q41" s="15"/>
      <c r="R41" s="15"/>
    </row>
    <row r="42" spans="2:18" x14ac:dyDescent="0.25">
      <c r="B42" s="578"/>
      <c r="C42" s="581" t="s">
        <v>35</v>
      </c>
      <c r="D42" s="18">
        <v>45232</v>
      </c>
      <c r="E42" s="342"/>
      <c r="F42" s="343"/>
      <c r="G42" s="343"/>
      <c r="H42" s="343"/>
      <c r="I42" s="343"/>
      <c r="J42" s="343"/>
      <c r="K42" s="343"/>
      <c r="L42" s="343"/>
      <c r="M42" s="344"/>
      <c r="N42" s="580"/>
      <c r="O42" s="15"/>
      <c r="P42" s="15"/>
      <c r="Q42" s="15"/>
      <c r="R42" s="15"/>
    </row>
    <row r="43" spans="2:18" x14ac:dyDescent="0.25">
      <c r="B43" s="578"/>
      <c r="C43" s="581" t="s">
        <v>37</v>
      </c>
      <c r="D43" s="18">
        <v>45233</v>
      </c>
      <c r="E43" s="345"/>
      <c r="F43" s="346"/>
      <c r="G43" s="346"/>
      <c r="H43" s="346"/>
      <c r="I43" s="346"/>
      <c r="J43" s="346"/>
      <c r="K43" s="346"/>
      <c r="L43" s="346"/>
      <c r="M43" s="347"/>
      <c r="N43" s="580"/>
      <c r="O43" s="15"/>
      <c r="P43" s="15"/>
      <c r="Q43" s="15"/>
      <c r="R43" s="15"/>
    </row>
    <row r="44" spans="2:18" x14ac:dyDescent="0.25">
      <c r="B44" s="578"/>
      <c r="C44" s="584" t="s">
        <v>39</v>
      </c>
      <c r="D44" s="21">
        <v>45234</v>
      </c>
      <c r="E44" s="102"/>
      <c r="F44" s="103"/>
      <c r="G44" s="103"/>
      <c r="H44" s="103"/>
      <c r="I44" s="103"/>
      <c r="J44" s="103"/>
      <c r="K44" s="103"/>
      <c r="L44" s="103"/>
      <c r="M44" s="104"/>
      <c r="N44" s="580"/>
      <c r="O44" s="15"/>
      <c r="P44" s="15"/>
      <c r="Q44" s="15"/>
      <c r="R44" s="15"/>
    </row>
    <row r="45" spans="2:18" x14ac:dyDescent="0.25">
      <c r="B45" s="578"/>
      <c r="C45" s="584" t="s">
        <v>40</v>
      </c>
      <c r="D45" s="21">
        <v>45235</v>
      </c>
      <c r="E45" s="102"/>
      <c r="F45" s="103"/>
      <c r="G45" s="103"/>
      <c r="H45" s="103"/>
      <c r="I45" s="103"/>
      <c r="J45" s="103"/>
      <c r="K45" s="103"/>
      <c r="L45" s="103"/>
      <c r="M45" s="104"/>
      <c r="N45" s="580"/>
      <c r="O45" s="15"/>
      <c r="P45" s="15"/>
      <c r="Q45" s="15"/>
      <c r="R45" s="15"/>
    </row>
    <row r="46" spans="2:18" x14ac:dyDescent="0.25">
      <c r="B46" s="578"/>
      <c r="C46" s="581" t="s">
        <v>29</v>
      </c>
      <c r="D46" s="18">
        <v>45236</v>
      </c>
      <c r="E46" s="604" t="s">
        <v>315</v>
      </c>
      <c r="F46" s="589" t="s">
        <v>315</v>
      </c>
      <c r="G46" s="589" t="s">
        <v>315</v>
      </c>
      <c r="H46" s="586" t="s">
        <v>311</v>
      </c>
      <c r="I46" s="586" t="s">
        <v>311</v>
      </c>
      <c r="J46" s="19"/>
      <c r="K46" s="468" t="s">
        <v>305</v>
      </c>
      <c r="L46" s="468" t="s">
        <v>305</v>
      </c>
      <c r="M46" s="615" t="s">
        <v>305</v>
      </c>
      <c r="N46" s="580"/>
      <c r="O46" s="15"/>
      <c r="P46" s="15"/>
      <c r="Q46" s="15"/>
      <c r="R46" s="15"/>
    </row>
    <row r="47" spans="2:18" x14ac:dyDescent="0.25">
      <c r="B47" s="578"/>
      <c r="C47" s="581" t="s">
        <v>31</v>
      </c>
      <c r="D47" s="18">
        <v>45237</v>
      </c>
      <c r="E47" s="604" t="s">
        <v>315</v>
      </c>
      <c r="F47" s="589" t="s">
        <v>315</v>
      </c>
      <c r="G47" s="589" t="s">
        <v>315</v>
      </c>
      <c r="H47" s="614" t="s">
        <v>306</v>
      </c>
      <c r="I47" s="614" t="s">
        <v>306</v>
      </c>
      <c r="J47" s="19"/>
      <c r="K47" s="468" t="s">
        <v>305</v>
      </c>
      <c r="L47" s="468" t="s">
        <v>305</v>
      </c>
      <c r="M47" s="615" t="s">
        <v>305</v>
      </c>
      <c r="N47" s="580"/>
      <c r="O47" s="15"/>
      <c r="P47" s="15"/>
      <c r="Q47" s="15"/>
      <c r="R47" s="15"/>
    </row>
    <row r="48" spans="2:18" x14ac:dyDescent="0.25">
      <c r="B48" s="578"/>
      <c r="C48" s="581" t="s">
        <v>33</v>
      </c>
      <c r="D48" s="18">
        <v>45238</v>
      </c>
      <c r="E48" s="604" t="s">
        <v>315</v>
      </c>
      <c r="F48" s="589" t="s">
        <v>315</v>
      </c>
      <c r="G48" s="589" t="s">
        <v>315</v>
      </c>
      <c r="H48" s="614" t="s">
        <v>306</v>
      </c>
      <c r="I48" s="614" t="s">
        <v>306</v>
      </c>
      <c r="J48" s="19"/>
      <c r="K48" s="468" t="s">
        <v>305</v>
      </c>
      <c r="L48" s="468" t="s">
        <v>305</v>
      </c>
      <c r="M48" s="615" t="s">
        <v>305</v>
      </c>
      <c r="N48" s="580"/>
      <c r="O48" s="15"/>
      <c r="P48" s="15"/>
      <c r="Q48" s="15"/>
      <c r="R48" s="15"/>
    </row>
    <row r="49" spans="2:18" x14ac:dyDescent="0.25">
      <c r="B49" s="578"/>
      <c r="C49" s="581" t="s">
        <v>35</v>
      </c>
      <c r="D49" s="18">
        <v>45239</v>
      </c>
      <c r="E49" s="377" t="s">
        <v>304</v>
      </c>
      <c r="F49" s="378" t="s">
        <v>304</v>
      </c>
      <c r="G49" s="378" t="s">
        <v>304</v>
      </c>
      <c r="H49" s="614" t="s">
        <v>306</v>
      </c>
      <c r="I49" s="614" t="s">
        <v>306</v>
      </c>
      <c r="J49" s="19"/>
      <c r="K49" s="468" t="s">
        <v>305</v>
      </c>
      <c r="L49" s="468" t="s">
        <v>305</v>
      </c>
      <c r="M49" s="615" t="s">
        <v>305</v>
      </c>
      <c r="N49" s="580"/>
      <c r="O49" s="15"/>
      <c r="P49" s="15"/>
      <c r="Q49" s="15"/>
      <c r="R49" s="15"/>
    </row>
    <row r="50" spans="2:18" x14ac:dyDescent="0.25">
      <c r="B50" s="578"/>
      <c r="C50" s="581" t="s">
        <v>37</v>
      </c>
      <c r="D50" s="18">
        <v>45240</v>
      </c>
      <c r="E50" s="377" t="s">
        <v>304</v>
      </c>
      <c r="F50" s="378" t="s">
        <v>304</v>
      </c>
      <c r="G50" s="378" t="s">
        <v>304</v>
      </c>
      <c r="H50" s="614" t="s">
        <v>306</v>
      </c>
      <c r="I50" s="614" t="s">
        <v>306</v>
      </c>
      <c r="J50" s="614" t="s">
        <v>306</v>
      </c>
      <c r="K50" s="33"/>
      <c r="L50" s="468" t="s">
        <v>305</v>
      </c>
      <c r="M50" s="615" t="s">
        <v>305</v>
      </c>
      <c r="N50" s="580"/>
      <c r="O50" s="15"/>
      <c r="P50" s="15"/>
      <c r="Q50" s="15"/>
      <c r="R50" s="15"/>
    </row>
    <row r="51" spans="2:18" x14ac:dyDescent="0.25">
      <c r="B51" s="578"/>
      <c r="C51" s="584" t="s">
        <v>39</v>
      </c>
      <c r="D51" s="21">
        <v>45241</v>
      </c>
      <c r="E51" s="102"/>
      <c r="F51" s="103"/>
      <c r="G51" s="103"/>
      <c r="H51" s="103"/>
      <c r="I51" s="103"/>
      <c r="J51" s="103"/>
      <c r="K51" s="103"/>
      <c r="L51" s="103"/>
      <c r="M51" s="104"/>
      <c r="N51" s="580"/>
      <c r="O51" s="15"/>
      <c r="P51" s="15"/>
      <c r="Q51" s="15"/>
      <c r="R51" s="15"/>
    </row>
    <row r="52" spans="2:18" x14ac:dyDescent="0.25">
      <c r="B52" s="578"/>
      <c r="C52" s="584" t="s">
        <v>40</v>
      </c>
      <c r="D52" s="21">
        <v>45242</v>
      </c>
      <c r="E52" s="102"/>
      <c r="F52" s="103"/>
      <c r="G52" s="103"/>
      <c r="H52" s="103"/>
      <c r="I52" s="103"/>
      <c r="J52" s="103"/>
      <c r="K52" s="103"/>
      <c r="L52" s="103"/>
      <c r="M52" s="104"/>
      <c r="N52" s="580"/>
      <c r="O52" s="15"/>
      <c r="P52" s="15"/>
      <c r="Q52" s="15"/>
      <c r="R52" s="15"/>
    </row>
    <row r="53" spans="2:18" x14ac:dyDescent="0.25">
      <c r="B53" s="578"/>
      <c r="C53" s="581" t="s">
        <v>29</v>
      </c>
      <c r="D53" s="18">
        <v>45243</v>
      </c>
      <c r="E53" s="546" t="s">
        <v>69</v>
      </c>
      <c r="F53" s="547"/>
      <c r="G53" s="547"/>
      <c r="H53" s="547"/>
      <c r="I53" s="547"/>
      <c r="J53" s="547"/>
      <c r="K53" s="547"/>
      <c r="L53" s="547"/>
      <c r="M53" s="548"/>
      <c r="N53" s="580"/>
      <c r="O53" s="15"/>
      <c r="P53" s="15"/>
      <c r="Q53" s="15"/>
      <c r="R53" s="15"/>
    </row>
    <row r="54" spans="2:18" x14ac:dyDescent="0.25">
      <c r="B54" s="578"/>
      <c r="C54" s="581" t="s">
        <v>31</v>
      </c>
      <c r="D54" s="18">
        <v>45244</v>
      </c>
      <c r="E54" s="342"/>
      <c r="F54" s="343"/>
      <c r="G54" s="343"/>
      <c r="H54" s="343"/>
      <c r="I54" s="343"/>
      <c r="J54" s="343"/>
      <c r="K54" s="343"/>
      <c r="L54" s="343"/>
      <c r="M54" s="344"/>
      <c r="N54" s="580"/>
      <c r="O54" s="15"/>
      <c r="P54" s="15"/>
      <c r="Q54" s="15"/>
      <c r="R54" s="15"/>
    </row>
    <row r="55" spans="2:18" x14ac:dyDescent="0.25">
      <c r="B55" s="578"/>
      <c r="C55" s="581" t="s">
        <v>33</v>
      </c>
      <c r="D55" s="18">
        <v>45245</v>
      </c>
      <c r="E55" s="342"/>
      <c r="F55" s="343"/>
      <c r="G55" s="343"/>
      <c r="H55" s="343"/>
      <c r="I55" s="343"/>
      <c r="J55" s="343"/>
      <c r="K55" s="343"/>
      <c r="L55" s="343"/>
      <c r="M55" s="344"/>
      <c r="N55" s="580"/>
      <c r="O55" s="15"/>
      <c r="P55" s="15"/>
      <c r="Q55" s="15"/>
      <c r="R55" s="15"/>
    </row>
    <row r="56" spans="2:18" x14ac:dyDescent="0.25">
      <c r="B56" s="578"/>
      <c r="C56" s="581" t="s">
        <v>35</v>
      </c>
      <c r="D56" s="18">
        <v>45246</v>
      </c>
      <c r="E56" s="342"/>
      <c r="F56" s="343"/>
      <c r="G56" s="343"/>
      <c r="H56" s="343"/>
      <c r="I56" s="343"/>
      <c r="J56" s="343"/>
      <c r="K56" s="343"/>
      <c r="L56" s="343"/>
      <c r="M56" s="344"/>
      <c r="N56" s="580"/>
      <c r="O56" s="15"/>
      <c r="P56" s="15"/>
      <c r="Q56" s="15"/>
      <c r="R56" s="15"/>
    </row>
    <row r="57" spans="2:18" x14ac:dyDescent="0.25">
      <c r="B57" s="578"/>
      <c r="C57" s="581" t="s">
        <v>37</v>
      </c>
      <c r="D57" s="18">
        <v>45247</v>
      </c>
      <c r="E57" s="345"/>
      <c r="F57" s="346"/>
      <c r="G57" s="346"/>
      <c r="H57" s="346"/>
      <c r="I57" s="346"/>
      <c r="J57" s="346"/>
      <c r="K57" s="346"/>
      <c r="L57" s="346"/>
      <c r="M57" s="347"/>
      <c r="N57" s="580"/>
      <c r="O57" s="15"/>
      <c r="P57" s="15"/>
      <c r="Q57" s="15"/>
      <c r="R57" s="15"/>
    </row>
    <row r="58" spans="2:18" x14ac:dyDescent="0.25">
      <c r="B58" s="578"/>
      <c r="C58" s="584" t="s">
        <v>39</v>
      </c>
      <c r="D58" s="21">
        <v>45248</v>
      </c>
      <c r="E58" s="102"/>
      <c r="F58" s="103"/>
      <c r="G58" s="103"/>
      <c r="H58" s="103"/>
      <c r="I58" s="103"/>
      <c r="J58" s="103"/>
      <c r="K58" s="103"/>
      <c r="L58" s="103"/>
      <c r="M58" s="104"/>
      <c r="N58" s="580"/>
      <c r="O58" s="15"/>
      <c r="P58" s="15"/>
      <c r="Q58" s="15"/>
      <c r="R58" s="15"/>
    </row>
    <row r="59" spans="2:18" x14ac:dyDescent="0.25">
      <c r="B59" s="578"/>
      <c r="C59" s="584" t="s">
        <v>40</v>
      </c>
      <c r="D59" s="21">
        <v>45249</v>
      </c>
      <c r="E59" s="102"/>
      <c r="F59" s="103"/>
      <c r="G59" s="103"/>
      <c r="H59" s="103"/>
      <c r="I59" s="103"/>
      <c r="J59" s="103"/>
      <c r="K59" s="103"/>
      <c r="L59" s="103"/>
      <c r="M59" s="104"/>
      <c r="N59" s="580"/>
      <c r="O59" s="15"/>
      <c r="P59" s="15"/>
      <c r="Q59" s="15"/>
      <c r="R59" s="15"/>
    </row>
    <row r="60" spans="2:18" x14ac:dyDescent="0.25">
      <c r="B60" s="578"/>
      <c r="C60" s="581" t="s">
        <v>29</v>
      </c>
      <c r="D60" s="18">
        <v>45250</v>
      </c>
      <c r="E60" s="377" t="s">
        <v>304</v>
      </c>
      <c r="F60" s="378" t="s">
        <v>304</v>
      </c>
      <c r="G60" s="378" t="s">
        <v>304</v>
      </c>
      <c r="H60" s="19"/>
      <c r="I60" s="19"/>
      <c r="J60" s="19"/>
      <c r="K60" s="593" t="s">
        <v>316</v>
      </c>
      <c r="L60" s="593" t="s">
        <v>316</v>
      </c>
      <c r="M60" s="603" t="s">
        <v>316</v>
      </c>
      <c r="N60" s="580"/>
      <c r="O60" s="15"/>
      <c r="P60" s="15"/>
      <c r="Q60" s="15"/>
      <c r="R60" s="15"/>
    </row>
    <row r="61" spans="2:18" x14ac:dyDescent="0.25">
      <c r="B61" s="578"/>
      <c r="C61" s="581" t="s">
        <v>31</v>
      </c>
      <c r="D61" s="18">
        <v>45251</v>
      </c>
      <c r="E61" s="377" t="s">
        <v>304</v>
      </c>
      <c r="F61" s="378" t="s">
        <v>304</v>
      </c>
      <c r="G61" s="378" t="s">
        <v>304</v>
      </c>
      <c r="H61" s="594" t="s">
        <v>317</v>
      </c>
      <c r="I61" s="594" t="s">
        <v>317</v>
      </c>
      <c r="J61" s="19"/>
      <c r="K61" s="593" t="s">
        <v>316</v>
      </c>
      <c r="L61" s="593" t="s">
        <v>316</v>
      </c>
      <c r="M61" s="603" t="s">
        <v>316</v>
      </c>
      <c r="N61" s="580"/>
      <c r="O61" s="15"/>
      <c r="P61" s="15"/>
      <c r="Q61" s="15"/>
      <c r="R61" s="15"/>
    </row>
    <row r="62" spans="2:18" x14ac:dyDescent="0.25">
      <c r="B62" s="578"/>
      <c r="C62" s="585" t="s">
        <v>33</v>
      </c>
      <c r="D62" s="18">
        <v>45252</v>
      </c>
      <c r="E62" s="377" t="s">
        <v>304</v>
      </c>
      <c r="F62" s="378" t="s">
        <v>304</v>
      </c>
      <c r="G62" s="594" t="s">
        <v>317</v>
      </c>
      <c r="H62" s="594" t="s">
        <v>317</v>
      </c>
      <c r="I62" s="594" t="s">
        <v>317</v>
      </c>
      <c r="J62" s="19"/>
      <c r="K62" s="593" t="s">
        <v>316</v>
      </c>
      <c r="L62" s="593" t="s">
        <v>316</v>
      </c>
      <c r="M62" s="603" t="s">
        <v>316</v>
      </c>
      <c r="N62" s="580"/>
      <c r="O62" s="15"/>
      <c r="P62" s="15"/>
      <c r="Q62" s="15"/>
      <c r="R62" s="15"/>
    </row>
    <row r="63" spans="2:18" x14ac:dyDescent="0.25">
      <c r="B63" s="578"/>
      <c r="C63" s="581" t="s">
        <v>35</v>
      </c>
      <c r="D63" s="18">
        <v>45253</v>
      </c>
      <c r="E63" s="377" t="s">
        <v>304</v>
      </c>
      <c r="F63" s="378" t="s">
        <v>304</v>
      </c>
      <c r="G63" s="378" t="s">
        <v>304</v>
      </c>
      <c r="H63" s="594" t="s">
        <v>317</v>
      </c>
      <c r="I63" s="594" t="s">
        <v>317</v>
      </c>
      <c r="J63" s="19"/>
      <c r="K63" s="593" t="s">
        <v>316</v>
      </c>
      <c r="L63" s="593" t="s">
        <v>316</v>
      </c>
      <c r="M63" s="603" t="s">
        <v>316</v>
      </c>
      <c r="N63" s="580"/>
      <c r="O63" s="15"/>
      <c r="P63" s="15"/>
      <c r="Q63" s="15"/>
      <c r="R63" s="15"/>
    </row>
    <row r="64" spans="2:18" x14ac:dyDescent="0.25">
      <c r="B64" s="578"/>
      <c r="C64" s="581" t="s">
        <v>37</v>
      </c>
      <c r="D64" s="18">
        <v>45254</v>
      </c>
      <c r="E64" s="377" t="s">
        <v>304</v>
      </c>
      <c r="F64" s="378" t="s">
        <v>304</v>
      </c>
      <c r="G64" s="594" t="s">
        <v>317</v>
      </c>
      <c r="H64" s="594" t="s">
        <v>317</v>
      </c>
      <c r="I64" s="594" t="s">
        <v>317</v>
      </c>
      <c r="J64" s="19"/>
      <c r="K64" s="593" t="s">
        <v>316</v>
      </c>
      <c r="L64" s="593" t="s">
        <v>316</v>
      </c>
      <c r="M64" s="299"/>
      <c r="N64" s="580"/>
      <c r="O64" s="15"/>
      <c r="P64" s="15"/>
      <c r="Q64" s="15"/>
      <c r="R64" s="15"/>
    </row>
    <row r="65" spans="2:18" x14ac:dyDescent="0.25">
      <c r="B65" s="578"/>
      <c r="C65" s="584" t="s">
        <v>39</v>
      </c>
      <c r="D65" s="21">
        <v>45255</v>
      </c>
      <c r="E65" s="102"/>
      <c r="F65" s="103"/>
      <c r="G65" s="103"/>
      <c r="H65" s="103"/>
      <c r="I65" s="103"/>
      <c r="J65" s="103"/>
      <c r="K65" s="103"/>
      <c r="L65" s="103"/>
      <c r="M65" s="104"/>
      <c r="N65" s="580"/>
      <c r="O65" s="15"/>
      <c r="P65" s="15"/>
      <c r="Q65" s="15"/>
      <c r="R65" s="15"/>
    </row>
    <row r="66" spans="2:18" x14ac:dyDescent="0.25">
      <c r="B66" s="578"/>
      <c r="C66" s="584" t="s">
        <v>40</v>
      </c>
      <c r="D66" s="21">
        <v>45256</v>
      </c>
      <c r="E66" s="102"/>
      <c r="F66" s="103"/>
      <c r="G66" s="103"/>
      <c r="H66" s="103"/>
      <c r="I66" s="103"/>
      <c r="J66" s="103"/>
      <c r="K66" s="103"/>
      <c r="L66" s="103"/>
      <c r="M66" s="104"/>
      <c r="N66" s="580"/>
      <c r="O66" s="15"/>
      <c r="P66" s="15"/>
      <c r="Q66" s="15"/>
      <c r="R66" s="15"/>
    </row>
    <row r="67" spans="2:18" x14ac:dyDescent="0.25">
      <c r="B67" s="578"/>
      <c r="C67" s="585" t="s">
        <v>29</v>
      </c>
      <c r="D67" s="18">
        <v>45257</v>
      </c>
      <c r="E67" s="546" t="s">
        <v>69</v>
      </c>
      <c r="F67" s="547"/>
      <c r="G67" s="547"/>
      <c r="H67" s="547"/>
      <c r="I67" s="547"/>
      <c r="J67" s="547"/>
      <c r="K67" s="547"/>
      <c r="L67" s="547"/>
      <c r="M67" s="548"/>
      <c r="N67" s="580"/>
      <c r="O67" s="15"/>
      <c r="P67" s="15"/>
      <c r="Q67" s="15"/>
      <c r="R67" s="15"/>
    </row>
    <row r="68" spans="2:18" x14ac:dyDescent="0.25">
      <c r="B68" s="578"/>
      <c r="C68" s="585" t="s">
        <v>31</v>
      </c>
      <c r="D68" s="18">
        <v>45258</v>
      </c>
      <c r="E68" s="342"/>
      <c r="F68" s="343"/>
      <c r="G68" s="343"/>
      <c r="H68" s="343"/>
      <c r="I68" s="343"/>
      <c r="J68" s="343"/>
      <c r="K68" s="343"/>
      <c r="L68" s="343"/>
      <c r="M68" s="344"/>
      <c r="N68" s="580"/>
      <c r="O68" s="15"/>
      <c r="P68" s="15"/>
      <c r="Q68" s="15"/>
      <c r="R68" s="15"/>
    </row>
    <row r="69" spans="2:18" x14ac:dyDescent="0.25">
      <c r="B69" s="578"/>
      <c r="C69" s="585" t="s">
        <v>33</v>
      </c>
      <c r="D69" s="18">
        <v>45259</v>
      </c>
      <c r="E69" s="342"/>
      <c r="F69" s="343"/>
      <c r="G69" s="343"/>
      <c r="H69" s="343"/>
      <c r="I69" s="343"/>
      <c r="J69" s="343"/>
      <c r="K69" s="343"/>
      <c r="L69" s="343"/>
      <c r="M69" s="344"/>
      <c r="N69" s="580"/>
      <c r="O69" s="15"/>
      <c r="P69" s="15"/>
      <c r="Q69" s="15"/>
      <c r="R69" s="15"/>
    </row>
    <row r="70" spans="2:18" x14ac:dyDescent="0.25">
      <c r="B70" s="578"/>
      <c r="C70" s="581" t="s">
        <v>35</v>
      </c>
      <c r="D70" s="18">
        <v>45260</v>
      </c>
      <c r="E70" s="342"/>
      <c r="F70" s="343"/>
      <c r="G70" s="343"/>
      <c r="H70" s="343"/>
      <c r="I70" s="343"/>
      <c r="J70" s="343"/>
      <c r="K70" s="343"/>
      <c r="L70" s="343"/>
      <c r="M70" s="344"/>
      <c r="N70" s="580"/>
      <c r="O70" s="15"/>
      <c r="P70" s="15"/>
      <c r="Q70" s="15"/>
      <c r="R70" s="15"/>
    </row>
    <row r="71" spans="2:18" x14ac:dyDescent="0.25">
      <c r="B71" s="578"/>
      <c r="C71" s="581" t="s">
        <v>37</v>
      </c>
      <c r="D71" s="18">
        <v>45261</v>
      </c>
      <c r="E71" s="345"/>
      <c r="F71" s="346"/>
      <c r="G71" s="346"/>
      <c r="H71" s="346"/>
      <c r="I71" s="346"/>
      <c r="J71" s="346"/>
      <c r="K71" s="346"/>
      <c r="L71" s="346"/>
      <c r="M71" s="347"/>
      <c r="N71" s="580"/>
      <c r="O71" s="15"/>
      <c r="P71" s="15"/>
      <c r="Q71" s="15"/>
      <c r="R71" s="15"/>
    </row>
    <row r="72" spans="2:18" x14ac:dyDescent="0.25">
      <c r="B72" s="578"/>
      <c r="C72" s="584" t="s">
        <v>39</v>
      </c>
      <c r="D72" s="21">
        <v>45262</v>
      </c>
      <c r="E72" s="102"/>
      <c r="F72" s="103"/>
      <c r="G72" s="103"/>
      <c r="H72" s="103"/>
      <c r="I72" s="103"/>
      <c r="J72" s="103"/>
      <c r="K72" s="103"/>
      <c r="L72" s="103"/>
      <c r="M72" s="104"/>
      <c r="N72" s="580"/>
      <c r="O72" s="15"/>
      <c r="P72" s="15"/>
      <c r="Q72" s="15"/>
      <c r="R72" s="15"/>
    </row>
    <row r="73" spans="2:18" x14ac:dyDescent="0.25">
      <c r="B73" s="578"/>
      <c r="C73" s="584" t="s">
        <v>40</v>
      </c>
      <c r="D73" s="21">
        <v>45263</v>
      </c>
      <c r="E73" s="102"/>
      <c r="F73" s="103"/>
      <c r="G73" s="103"/>
      <c r="H73" s="103"/>
      <c r="I73" s="103"/>
      <c r="J73" s="103"/>
      <c r="K73" s="103"/>
      <c r="L73" s="103"/>
      <c r="M73" s="104"/>
      <c r="N73" s="580"/>
      <c r="O73" s="15"/>
      <c r="P73" s="15"/>
      <c r="Q73" s="15"/>
      <c r="R73" s="15"/>
    </row>
    <row r="74" spans="2:18" x14ac:dyDescent="0.25">
      <c r="B74" s="578"/>
      <c r="C74" s="585" t="s">
        <v>29</v>
      </c>
      <c r="D74" s="18">
        <v>45264</v>
      </c>
      <c r="E74" s="377" t="s">
        <v>304</v>
      </c>
      <c r="F74" s="378" t="s">
        <v>304</v>
      </c>
      <c r="G74" s="378" t="s">
        <v>304</v>
      </c>
      <c r="H74" s="594" t="s">
        <v>317</v>
      </c>
      <c r="I74" s="594" t="s">
        <v>317</v>
      </c>
      <c r="J74" s="19"/>
      <c r="K74" s="501" t="s">
        <v>310</v>
      </c>
      <c r="L74" s="501" t="s">
        <v>310</v>
      </c>
      <c r="M74" s="597" t="s">
        <v>310</v>
      </c>
      <c r="N74" s="580"/>
      <c r="O74" s="15"/>
      <c r="P74" s="15"/>
      <c r="Q74" s="15"/>
      <c r="R74" s="15"/>
    </row>
    <row r="75" spans="2:18" x14ac:dyDescent="0.25">
      <c r="B75" s="578"/>
      <c r="C75" s="585" t="s">
        <v>31</v>
      </c>
      <c r="D75" s="18">
        <v>45265</v>
      </c>
      <c r="E75" s="377" t="s">
        <v>304</v>
      </c>
      <c r="F75" s="378" t="s">
        <v>304</v>
      </c>
      <c r="G75" s="378" t="s">
        <v>304</v>
      </c>
      <c r="H75" s="594" t="s">
        <v>317</v>
      </c>
      <c r="I75" s="594" t="s">
        <v>317</v>
      </c>
      <c r="J75" s="19"/>
      <c r="K75" s="501" t="s">
        <v>310</v>
      </c>
      <c r="L75" s="501" t="s">
        <v>310</v>
      </c>
      <c r="M75" s="597" t="s">
        <v>310</v>
      </c>
      <c r="N75" s="580"/>
      <c r="O75" s="15"/>
      <c r="P75" s="15"/>
      <c r="Q75" s="15"/>
      <c r="R75" s="15"/>
    </row>
    <row r="76" spans="2:18" x14ac:dyDescent="0.25">
      <c r="B76" s="578"/>
      <c r="C76" s="585" t="s">
        <v>33</v>
      </c>
      <c r="D76" s="18">
        <v>45266</v>
      </c>
      <c r="E76" s="377" t="s">
        <v>304</v>
      </c>
      <c r="F76" s="378" t="s">
        <v>304</v>
      </c>
      <c r="G76" s="586" t="s">
        <v>311</v>
      </c>
      <c r="H76" s="586" t="s">
        <v>311</v>
      </c>
      <c r="I76" s="586" t="s">
        <v>311</v>
      </c>
      <c r="J76" s="19"/>
      <c r="K76" s="501" t="s">
        <v>310</v>
      </c>
      <c r="L76" s="501" t="s">
        <v>310</v>
      </c>
      <c r="M76" s="597" t="s">
        <v>310</v>
      </c>
      <c r="N76" s="580"/>
      <c r="O76" s="15"/>
      <c r="P76" s="15"/>
      <c r="Q76" s="15"/>
      <c r="R76" s="15"/>
    </row>
    <row r="77" spans="2:18" x14ac:dyDescent="0.25">
      <c r="B77" s="578"/>
      <c r="C77" s="585" t="s">
        <v>35</v>
      </c>
      <c r="D77" s="18">
        <v>45267</v>
      </c>
      <c r="E77" s="377" t="s">
        <v>304</v>
      </c>
      <c r="F77" s="378" t="s">
        <v>304</v>
      </c>
      <c r="G77" s="614" t="s">
        <v>306</v>
      </c>
      <c r="H77" s="614" t="s">
        <v>306</v>
      </c>
      <c r="I77" s="614" t="s">
        <v>306</v>
      </c>
      <c r="J77" s="26"/>
      <c r="K77" s="501" t="s">
        <v>310</v>
      </c>
      <c r="L77" s="501" t="s">
        <v>310</v>
      </c>
      <c r="M77" s="597" t="s">
        <v>310</v>
      </c>
      <c r="N77" s="580"/>
      <c r="O77" s="15"/>
      <c r="P77" s="15"/>
      <c r="Q77" s="15"/>
      <c r="R77" s="15"/>
    </row>
    <row r="78" spans="2:18" x14ac:dyDescent="0.25">
      <c r="B78" s="578"/>
      <c r="C78" s="584" t="s">
        <v>37</v>
      </c>
      <c r="D78" s="21">
        <v>45268</v>
      </c>
      <c r="E78" s="102"/>
      <c r="F78" s="103"/>
      <c r="G78" s="103"/>
      <c r="H78" s="103"/>
      <c r="I78" s="103"/>
      <c r="J78" s="103"/>
      <c r="K78" s="103"/>
      <c r="L78" s="103"/>
      <c r="M78" s="104"/>
      <c r="N78" s="580"/>
      <c r="O78" s="15"/>
      <c r="P78" s="15"/>
      <c r="Q78" s="15"/>
      <c r="R78" s="15"/>
    </row>
    <row r="79" spans="2:18" x14ac:dyDescent="0.25">
      <c r="B79" s="578"/>
      <c r="C79" s="584" t="s">
        <v>39</v>
      </c>
      <c r="D79" s="21">
        <v>45269</v>
      </c>
      <c r="E79" s="102"/>
      <c r="F79" s="103"/>
      <c r="G79" s="103"/>
      <c r="H79" s="103"/>
      <c r="I79" s="103"/>
      <c r="J79" s="103"/>
      <c r="K79" s="103"/>
      <c r="L79" s="103"/>
      <c r="M79" s="104"/>
      <c r="N79" s="580"/>
      <c r="O79" s="15"/>
      <c r="P79" s="15"/>
      <c r="Q79" s="15"/>
      <c r="R79" s="15"/>
    </row>
    <row r="80" spans="2:18" x14ac:dyDescent="0.25">
      <c r="B80" s="578"/>
      <c r="C80" s="584" t="s">
        <v>40</v>
      </c>
      <c r="D80" s="21">
        <v>45270</v>
      </c>
      <c r="E80" s="102"/>
      <c r="F80" s="103"/>
      <c r="G80" s="103"/>
      <c r="H80" s="103"/>
      <c r="I80" s="103"/>
      <c r="J80" s="103"/>
      <c r="K80" s="103"/>
      <c r="L80" s="103"/>
      <c r="M80" s="104"/>
      <c r="N80" s="580"/>
      <c r="O80" s="15"/>
      <c r="P80" s="15"/>
      <c r="Q80" s="15"/>
      <c r="R80" s="15"/>
    </row>
    <row r="81" spans="2:18" x14ac:dyDescent="0.25">
      <c r="B81" s="578"/>
      <c r="C81" s="581" t="s">
        <v>29</v>
      </c>
      <c r="D81" s="18">
        <v>45271</v>
      </c>
      <c r="E81" s="546" t="s">
        <v>69</v>
      </c>
      <c r="F81" s="547"/>
      <c r="G81" s="547"/>
      <c r="H81" s="547"/>
      <c r="I81" s="547"/>
      <c r="J81" s="547"/>
      <c r="K81" s="547"/>
      <c r="L81" s="547"/>
      <c r="M81" s="548"/>
      <c r="N81" s="580"/>
      <c r="O81" s="15"/>
      <c r="P81" s="15"/>
      <c r="Q81" s="15"/>
      <c r="R81" s="15"/>
    </row>
    <row r="82" spans="2:18" x14ac:dyDescent="0.25">
      <c r="B82" s="578"/>
      <c r="C82" s="581" t="s">
        <v>31</v>
      </c>
      <c r="D82" s="18">
        <v>45272</v>
      </c>
      <c r="E82" s="342"/>
      <c r="F82" s="343"/>
      <c r="G82" s="343"/>
      <c r="H82" s="343"/>
      <c r="I82" s="343"/>
      <c r="J82" s="343"/>
      <c r="K82" s="343"/>
      <c r="L82" s="343"/>
      <c r="M82" s="344"/>
      <c r="N82" s="580"/>
      <c r="O82" s="15"/>
      <c r="P82" s="15"/>
      <c r="Q82" s="15"/>
      <c r="R82" s="15"/>
    </row>
    <row r="83" spans="2:18" x14ac:dyDescent="0.25">
      <c r="B83" s="578"/>
      <c r="C83" s="585" t="s">
        <v>33</v>
      </c>
      <c r="D83" s="18">
        <v>45273</v>
      </c>
      <c r="E83" s="342"/>
      <c r="F83" s="343"/>
      <c r="G83" s="343"/>
      <c r="H83" s="343"/>
      <c r="I83" s="343"/>
      <c r="J83" s="343"/>
      <c r="K83" s="343"/>
      <c r="L83" s="343"/>
      <c r="M83" s="344"/>
      <c r="N83" s="580"/>
      <c r="O83" s="15"/>
      <c r="P83" s="15"/>
      <c r="Q83" s="15"/>
      <c r="R83" s="15"/>
    </row>
    <row r="84" spans="2:18" x14ac:dyDescent="0.25">
      <c r="B84" s="578"/>
      <c r="C84" s="581" t="s">
        <v>35</v>
      </c>
      <c r="D84" s="18">
        <v>45274</v>
      </c>
      <c r="E84" s="342"/>
      <c r="F84" s="343"/>
      <c r="G84" s="343"/>
      <c r="H84" s="343"/>
      <c r="I84" s="343"/>
      <c r="J84" s="343"/>
      <c r="K84" s="343"/>
      <c r="L84" s="343"/>
      <c r="M84" s="344"/>
      <c r="N84" s="580"/>
      <c r="O84" s="15"/>
      <c r="P84" s="15"/>
      <c r="Q84" s="15"/>
      <c r="R84" s="15"/>
    </row>
    <row r="85" spans="2:18" x14ac:dyDescent="0.25">
      <c r="B85" s="578"/>
      <c r="C85" s="581" t="s">
        <v>37</v>
      </c>
      <c r="D85" s="18">
        <v>45275</v>
      </c>
      <c r="E85" s="345"/>
      <c r="F85" s="346"/>
      <c r="G85" s="346"/>
      <c r="H85" s="346"/>
      <c r="I85" s="346"/>
      <c r="J85" s="346"/>
      <c r="K85" s="346"/>
      <c r="L85" s="346"/>
      <c r="M85" s="347"/>
      <c r="N85" s="580"/>
      <c r="O85" s="15"/>
      <c r="P85" s="15"/>
      <c r="Q85" s="15"/>
      <c r="R85" s="15"/>
    </row>
    <row r="86" spans="2:18" x14ac:dyDescent="0.25">
      <c r="B86" s="578"/>
      <c r="C86" s="584" t="s">
        <v>39</v>
      </c>
      <c r="D86" s="21">
        <v>45276</v>
      </c>
      <c r="E86" s="102"/>
      <c r="F86" s="103"/>
      <c r="G86" s="103"/>
      <c r="H86" s="103"/>
      <c r="I86" s="103"/>
      <c r="J86" s="103"/>
      <c r="K86" s="103"/>
      <c r="L86" s="103"/>
      <c r="M86" s="104"/>
      <c r="N86" s="580"/>
      <c r="O86" s="15"/>
      <c r="P86" s="15"/>
      <c r="Q86" s="15"/>
      <c r="R86" s="15"/>
    </row>
    <row r="87" spans="2:18" x14ac:dyDescent="0.25">
      <c r="B87" s="578"/>
      <c r="C87" s="584" t="s">
        <v>40</v>
      </c>
      <c r="D87" s="21">
        <v>45277</v>
      </c>
      <c r="E87" s="102"/>
      <c r="F87" s="103"/>
      <c r="G87" s="103"/>
      <c r="H87" s="103"/>
      <c r="I87" s="103"/>
      <c r="J87" s="103"/>
      <c r="K87" s="103"/>
      <c r="L87" s="103"/>
      <c r="M87" s="104"/>
      <c r="N87" s="580"/>
      <c r="O87" s="15"/>
      <c r="P87" s="15"/>
      <c r="Q87" s="15"/>
      <c r="R87" s="15"/>
    </row>
    <row r="88" spans="2:18" x14ac:dyDescent="0.25">
      <c r="B88" s="578"/>
      <c r="C88" s="584" t="s">
        <v>29</v>
      </c>
      <c r="D88" s="21">
        <v>45278</v>
      </c>
      <c r="E88" s="503" t="s">
        <v>96</v>
      </c>
      <c r="F88" s="504"/>
      <c r="G88" s="504"/>
      <c r="H88" s="504"/>
      <c r="I88" s="504"/>
      <c r="J88" s="504"/>
      <c r="K88" s="504"/>
      <c r="L88" s="504"/>
      <c r="M88" s="505"/>
      <c r="N88" s="580"/>
      <c r="O88" s="15"/>
      <c r="P88" s="15"/>
      <c r="Q88" s="15"/>
      <c r="R88" s="15"/>
    </row>
    <row r="89" spans="2:18" x14ac:dyDescent="0.25">
      <c r="B89" s="578"/>
      <c r="C89" s="584" t="s">
        <v>31</v>
      </c>
      <c r="D89" s="21">
        <v>45300</v>
      </c>
      <c r="E89" s="503"/>
      <c r="F89" s="504"/>
      <c r="G89" s="504"/>
      <c r="H89" s="504"/>
      <c r="I89" s="504"/>
      <c r="J89" s="504"/>
      <c r="K89" s="504"/>
      <c r="L89" s="504"/>
      <c r="M89" s="505"/>
      <c r="N89" s="580"/>
      <c r="O89" s="15"/>
      <c r="P89" s="15"/>
      <c r="Q89" s="15"/>
      <c r="R89" s="15"/>
    </row>
    <row r="90" spans="2:18" x14ac:dyDescent="0.25">
      <c r="B90" s="578"/>
      <c r="C90" s="581" t="s">
        <v>33</v>
      </c>
      <c r="D90" s="18">
        <v>45301</v>
      </c>
      <c r="E90" s="377" t="s">
        <v>304</v>
      </c>
      <c r="F90" s="378" t="s">
        <v>304</v>
      </c>
      <c r="G90" s="586" t="s">
        <v>311</v>
      </c>
      <c r="H90" s="586" t="s">
        <v>311</v>
      </c>
      <c r="I90" s="586" t="s">
        <v>311</v>
      </c>
      <c r="J90" s="310"/>
      <c r="K90" s="501" t="s">
        <v>310</v>
      </c>
      <c r="L90" s="501" t="s">
        <v>310</v>
      </c>
      <c r="M90" s="597" t="s">
        <v>310</v>
      </c>
      <c r="N90" s="580"/>
      <c r="O90" s="15"/>
      <c r="P90" s="15"/>
      <c r="Q90" s="15"/>
      <c r="R90" s="15"/>
    </row>
    <row r="91" spans="2:18" x14ac:dyDescent="0.25">
      <c r="B91" s="578"/>
      <c r="C91" s="581" t="s">
        <v>35</v>
      </c>
      <c r="D91" s="18">
        <v>45302</v>
      </c>
      <c r="E91" s="377" t="s">
        <v>304</v>
      </c>
      <c r="F91" s="378" t="s">
        <v>304</v>
      </c>
      <c r="G91" s="586" t="s">
        <v>311</v>
      </c>
      <c r="H91" s="586" t="s">
        <v>311</v>
      </c>
      <c r="I91" s="586" t="s">
        <v>311</v>
      </c>
      <c r="J91" s="310"/>
      <c r="K91" s="501" t="s">
        <v>310</v>
      </c>
      <c r="L91" s="501" t="s">
        <v>310</v>
      </c>
      <c r="M91" s="597" t="s">
        <v>310</v>
      </c>
      <c r="N91" s="580"/>
      <c r="O91" s="15"/>
      <c r="P91" s="15"/>
      <c r="Q91" s="15"/>
      <c r="R91" s="15"/>
    </row>
    <row r="92" spans="2:18" x14ac:dyDescent="0.25">
      <c r="B92" s="578"/>
      <c r="C92" s="581" t="s">
        <v>37</v>
      </c>
      <c r="D92" s="18">
        <v>45303</v>
      </c>
      <c r="E92" s="377" t="s">
        <v>304</v>
      </c>
      <c r="F92" s="378" t="s">
        <v>304</v>
      </c>
      <c r="G92" s="586" t="s">
        <v>311</v>
      </c>
      <c r="H92" s="586" t="s">
        <v>311</v>
      </c>
      <c r="I92" s="26"/>
      <c r="J92" s="26"/>
      <c r="K92" s="501" t="s">
        <v>310</v>
      </c>
      <c r="L92" s="501" t="s">
        <v>310</v>
      </c>
      <c r="M92" s="597" t="s">
        <v>310</v>
      </c>
      <c r="N92" s="580"/>
      <c r="O92" s="15"/>
      <c r="P92" s="15"/>
      <c r="Q92" s="15"/>
      <c r="R92" s="15"/>
    </row>
    <row r="93" spans="2:18" x14ac:dyDescent="0.25">
      <c r="B93" s="578"/>
      <c r="C93" s="584" t="s">
        <v>39</v>
      </c>
      <c r="D93" s="21">
        <v>45304</v>
      </c>
      <c r="E93" s="102"/>
      <c r="F93" s="103"/>
      <c r="G93" s="103"/>
      <c r="H93" s="103"/>
      <c r="I93" s="103"/>
      <c r="J93" s="103"/>
      <c r="K93" s="103"/>
      <c r="L93" s="103"/>
      <c r="M93" s="104"/>
      <c r="N93" s="580"/>
      <c r="O93" s="15"/>
      <c r="P93" s="15"/>
      <c r="Q93" s="15"/>
      <c r="R93" s="15"/>
    </row>
    <row r="94" spans="2:18" x14ac:dyDescent="0.25">
      <c r="B94" s="578"/>
      <c r="C94" s="584" t="s">
        <v>40</v>
      </c>
      <c r="D94" s="21">
        <v>45305</v>
      </c>
      <c r="E94" s="102"/>
      <c r="F94" s="103"/>
      <c r="G94" s="103"/>
      <c r="H94" s="103"/>
      <c r="I94" s="103"/>
      <c r="J94" s="103"/>
      <c r="K94" s="103"/>
      <c r="L94" s="103"/>
      <c r="M94" s="104"/>
      <c r="N94" s="580"/>
      <c r="O94" s="15"/>
      <c r="P94" s="15"/>
      <c r="Q94" s="15"/>
      <c r="R94" s="15"/>
    </row>
    <row r="95" spans="2:18" x14ac:dyDescent="0.25">
      <c r="B95" s="578"/>
      <c r="C95" s="581" t="s">
        <v>29</v>
      </c>
      <c r="D95" s="18">
        <v>45306</v>
      </c>
      <c r="E95" s="84" t="s">
        <v>69</v>
      </c>
      <c r="F95" s="85"/>
      <c r="G95" s="85"/>
      <c r="H95" s="85"/>
      <c r="I95" s="85"/>
      <c r="J95" s="85"/>
      <c r="K95" s="85"/>
      <c r="L95" s="85"/>
      <c r="M95" s="86"/>
      <c r="N95" s="580"/>
      <c r="O95" s="15"/>
      <c r="P95" s="15"/>
      <c r="Q95" s="15"/>
      <c r="R95" s="15"/>
    </row>
    <row r="96" spans="2:18" x14ac:dyDescent="0.25">
      <c r="B96" s="578"/>
      <c r="C96" s="581" t="s">
        <v>31</v>
      </c>
      <c r="D96" s="18">
        <v>45307</v>
      </c>
      <c r="E96" s="87"/>
      <c r="F96" s="88"/>
      <c r="G96" s="88"/>
      <c r="H96" s="88"/>
      <c r="I96" s="88"/>
      <c r="J96" s="88"/>
      <c r="K96" s="88"/>
      <c r="L96" s="88"/>
      <c r="M96" s="89"/>
      <c r="N96" s="580"/>
      <c r="O96" s="15"/>
      <c r="P96" s="15"/>
      <c r="Q96" s="15"/>
      <c r="R96" s="15"/>
    </row>
    <row r="97" spans="2:18" x14ac:dyDescent="0.25">
      <c r="B97" s="578"/>
      <c r="C97" s="581" t="s">
        <v>33</v>
      </c>
      <c r="D97" s="18">
        <v>45308</v>
      </c>
      <c r="E97" s="87"/>
      <c r="F97" s="88"/>
      <c r="G97" s="88"/>
      <c r="H97" s="88"/>
      <c r="I97" s="88"/>
      <c r="J97" s="88"/>
      <c r="K97" s="88"/>
      <c r="L97" s="88"/>
      <c r="M97" s="89"/>
      <c r="N97" s="580"/>
      <c r="O97" s="15"/>
      <c r="P97" s="15"/>
      <c r="Q97" s="15"/>
      <c r="R97" s="15"/>
    </row>
    <row r="98" spans="2:18" x14ac:dyDescent="0.25">
      <c r="B98" s="578"/>
      <c r="C98" s="581" t="s">
        <v>35</v>
      </c>
      <c r="D98" s="18">
        <v>45309</v>
      </c>
      <c r="E98" s="87"/>
      <c r="F98" s="88"/>
      <c r="G98" s="88"/>
      <c r="H98" s="88"/>
      <c r="I98" s="88"/>
      <c r="J98" s="88"/>
      <c r="K98" s="88"/>
      <c r="L98" s="88"/>
      <c r="M98" s="89"/>
      <c r="N98" s="580"/>
      <c r="O98" s="15"/>
      <c r="P98" s="15"/>
      <c r="Q98" s="15"/>
      <c r="R98" s="15"/>
    </row>
    <row r="99" spans="2:18" ht="15.75" thickBot="1" x14ac:dyDescent="0.3">
      <c r="B99" s="578"/>
      <c r="C99" s="599" t="s">
        <v>37</v>
      </c>
      <c r="D99" s="218">
        <v>45310</v>
      </c>
      <c r="E99" s="151"/>
      <c r="F99" s="152"/>
      <c r="G99" s="152"/>
      <c r="H99" s="152"/>
      <c r="I99" s="152"/>
      <c r="J99" s="152"/>
      <c r="K99" s="152"/>
      <c r="L99" s="152"/>
      <c r="M99" s="153"/>
      <c r="N99" s="580"/>
      <c r="O99" s="15"/>
      <c r="P99" s="15"/>
      <c r="Q99" s="15"/>
      <c r="R99" s="15"/>
    </row>
    <row r="100" spans="2:18" x14ac:dyDescent="0.25">
      <c r="B100" s="578"/>
      <c r="C100" s="77" t="s">
        <v>47</v>
      </c>
      <c r="D100" s="78"/>
      <c r="E100" s="79"/>
      <c r="F100" s="79"/>
      <c r="G100" s="79"/>
      <c r="H100" s="79"/>
      <c r="I100" s="79"/>
      <c r="J100" s="79"/>
      <c r="K100" s="79"/>
      <c r="L100" s="79"/>
      <c r="M100" s="80"/>
      <c r="N100" s="600"/>
      <c r="O100" s="15"/>
      <c r="P100" s="15"/>
      <c r="Q100" s="15"/>
      <c r="R100" s="15"/>
    </row>
    <row r="101" spans="2:18" ht="15.75" thickBot="1" x14ac:dyDescent="0.3">
      <c r="B101" s="60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3"/>
      <c r="N101" s="602"/>
      <c r="O101" s="15"/>
      <c r="P101" s="15"/>
      <c r="Q101" s="15"/>
      <c r="R101" s="15"/>
    </row>
    <row r="102" spans="2:18" x14ac:dyDescent="0.25">
      <c r="N102" s="15"/>
      <c r="O102" s="15"/>
      <c r="P102" s="15"/>
      <c r="Q102" s="15"/>
      <c r="R102" s="15"/>
    </row>
    <row r="103" spans="2:18" x14ac:dyDescent="0.25">
      <c r="N103" s="15"/>
      <c r="O103" s="15"/>
      <c r="P103" s="15"/>
      <c r="Q103" s="15"/>
      <c r="R103" s="15"/>
    </row>
    <row r="104" spans="2:18" x14ac:dyDescent="0.25">
      <c r="N104" s="15"/>
      <c r="O104" s="15"/>
      <c r="P104" s="15"/>
      <c r="Q104" s="15"/>
      <c r="R104" s="15"/>
    </row>
    <row r="105" spans="2:18" x14ac:dyDescent="0.25">
      <c r="N105" s="15"/>
      <c r="O105" s="15"/>
      <c r="P105" s="15"/>
      <c r="Q105" s="15"/>
      <c r="R105" s="15"/>
    </row>
    <row r="106" spans="2:18" x14ac:dyDescent="0.25">
      <c r="N106" s="15"/>
      <c r="O106" s="15"/>
      <c r="P106" s="15"/>
      <c r="Q106" s="15"/>
      <c r="R106" s="15"/>
    </row>
    <row r="107" spans="2:18" x14ac:dyDescent="0.25">
      <c r="N107" s="15"/>
      <c r="O107" s="15"/>
      <c r="P107" s="15"/>
      <c r="Q107" s="15"/>
      <c r="R107" s="15"/>
    </row>
    <row r="108" spans="2:18" x14ac:dyDescent="0.25">
      <c r="N108" s="15"/>
      <c r="O108" s="15"/>
      <c r="P108" s="15"/>
      <c r="Q108" s="15"/>
      <c r="R108" s="15"/>
    </row>
    <row r="109" spans="2:18" x14ac:dyDescent="0.25">
      <c r="N109" s="15"/>
      <c r="O109" s="15"/>
      <c r="P109" s="15"/>
      <c r="Q109" s="15"/>
      <c r="R109" s="15"/>
    </row>
    <row r="110" spans="2:18" x14ac:dyDescent="0.25">
      <c r="N110" s="15"/>
      <c r="O110" s="15"/>
      <c r="P110" s="15"/>
      <c r="Q110" s="15"/>
      <c r="R110" s="15"/>
    </row>
    <row r="111" spans="2:18" x14ac:dyDescent="0.25">
      <c r="N111" s="15"/>
      <c r="O111" s="15"/>
      <c r="P111" s="15"/>
      <c r="Q111" s="15"/>
      <c r="R111" s="15"/>
    </row>
    <row r="112" spans="2:18" x14ac:dyDescent="0.25">
      <c r="N112" s="15"/>
      <c r="O112" s="15"/>
      <c r="P112" s="15"/>
      <c r="Q112" s="15"/>
      <c r="R112" s="15"/>
    </row>
    <row r="113" spans="14:18" x14ac:dyDescent="0.25">
      <c r="N113" s="15"/>
      <c r="O113" s="15"/>
      <c r="P113" s="15"/>
      <c r="Q113" s="15"/>
      <c r="R113" s="15"/>
    </row>
    <row r="114" spans="14:18" x14ac:dyDescent="0.25">
      <c r="N114" s="15"/>
      <c r="O114" s="15"/>
      <c r="P114" s="15"/>
      <c r="Q114" s="15"/>
      <c r="R114" s="15"/>
    </row>
    <row r="115" spans="14:18" x14ac:dyDescent="0.25">
      <c r="N115" s="15"/>
      <c r="O115" s="15"/>
      <c r="P115" s="15"/>
      <c r="Q115" s="15"/>
      <c r="R115" s="15"/>
    </row>
  </sheetData>
  <mergeCells count="50">
    <mergeCell ref="E87:M87"/>
    <mergeCell ref="E88:M89"/>
    <mergeCell ref="E93:M93"/>
    <mergeCell ref="E94:M94"/>
    <mergeCell ref="E95:M99"/>
    <mergeCell ref="C100:M101"/>
    <mergeCell ref="E73:M73"/>
    <mergeCell ref="E78:M78"/>
    <mergeCell ref="E79:M79"/>
    <mergeCell ref="E80:M80"/>
    <mergeCell ref="E81:M85"/>
    <mergeCell ref="E86:M86"/>
    <mergeCell ref="E58:M58"/>
    <mergeCell ref="E59:M59"/>
    <mergeCell ref="E65:M65"/>
    <mergeCell ref="E66:M66"/>
    <mergeCell ref="E67:M71"/>
    <mergeCell ref="E72:M72"/>
    <mergeCell ref="E39:M43"/>
    <mergeCell ref="E44:M44"/>
    <mergeCell ref="E45:M45"/>
    <mergeCell ref="E51:M51"/>
    <mergeCell ref="E52:M52"/>
    <mergeCell ref="E53:M57"/>
    <mergeCell ref="E24:M24"/>
    <mergeCell ref="E25:M29"/>
    <mergeCell ref="E30:M30"/>
    <mergeCell ref="E31:M31"/>
    <mergeCell ref="E37:M37"/>
    <mergeCell ref="E38:M38"/>
    <mergeCell ref="B7:C7"/>
    <mergeCell ref="B8:C8"/>
    <mergeCell ref="B9:N9"/>
    <mergeCell ref="B10:B101"/>
    <mergeCell ref="C10:D10"/>
    <mergeCell ref="N10:N101"/>
    <mergeCell ref="E11:M15"/>
    <mergeCell ref="E16:M16"/>
    <mergeCell ref="E17:M17"/>
    <mergeCell ref="E23:M23"/>
    <mergeCell ref="B2:N2"/>
    <mergeCell ref="B3:N3"/>
    <mergeCell ref="B4:N4"/>
    <mergeCell ref="B5:N5"/>
    <mergeCell ref="B6:C6"/>
    <mergeCell ref="D6:F6"/>
    <mergeCell ref="G6:H6"/>
    <mergeCell ref="I6:J6"/>
    <mergeCell ref="K6:L6"/>
    <mergeCell ref="M6:N6"/>
  </mergeCells>
  <conditionalFormatting sqref="K34:L34">
    <cfRule type="expression" dxfId="7" priority="1" stopIfTrue="1">
      <formula>NOT(MONTH(K34)=$C$42)</formula>
    </cfRule>
    <cfRule type="expression" dxfId="6" priority="2" stopIfTrue="1">
      <formula>MATCH(K34,(((#REF!))),0)&gt;0</formula>
    </cfRule>
  </conditionalFormatting>
  <conditionalFormatting sqref="K19:M21">
    <cfRule type="expression" dxfId="4" priority="7" stopIfTrue="1">
      <formula>NOT(MONTH(K19)=$C$42)</formula>
    </cfRule>
    <cfRule type="expression" dxfId="5" priority="8" stopIfTrue="1">
      <formula>MATCH(K19,(((#REF!))),0)&gt;0</formula>
    </cfRule>
  </conditionalFormatting>
  <conditionalFormatting sqref="K33:M33">
    <cfRule type="expression" dxfId="2" priority="3" stopIfTrue="1">
      <formula>NOT(MONTH(K33)=$C$42)</formula>
    </cfRule>
    <cfRule type="expression" dxfId="3" priority="4" stopIfTrue="1">
      <formula>MATCH(K33,(((#REF!))),0)&gt;0</formula>
    </cfRule>
  </conditionalFormatting>
  <conditionalFormatting sqref="M36">
    <cfRule type="expression" dxfId="0" priority="5" stopIfTrue="1">
      <formula>NOT(MONTH(M36)=$C$42)</formula>
    </cfRule>
    <cfRule type="expression" dxfId="1" priority="6" stopIfTrue="1">
      <formula>MATCH(M36,(((#REF!))),0)&gt;0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AA6C3-03D4-1048-AF81-95786A1F2E97}">
  <sheetPr>
    <tabColor rgb="FFFF0000"/>
  </sheetPr>
  <dimension ref="B1:P946"/>
  <sheetViews>
    <sheetView zoomScale="75" workbookViewId="0">
      <selection activeCell="D32" sqref="D32:L36"/>
    </sheetView>
  </sheetViews>
  <sheetFormatPr defaultColWidth="8.85546875" defaultRowHeight="14.25" x14ac:dyDescent="0.2"/>
  <cols>
    <col min="1" max="1" width="8.85546875" style="2"/>
    <col min="2" max="8" width="18.85546875" style="33" customWidth="1"/>
    <col min="9" max="9" width="18.85546875" style="45" customWidth="1"/>
    <col min="10" max="11" width="19.42578125" style="45" bestFit="1" customWidth="1"/>
    <col min="12" max="12" width="19.42578125" style="2" bestFit="1" customWidth="1"/>
    <col min="13" max="13" width="3.42578125" style="2" customWidth="1"/>
    <col min="14" max="14" width="7" style="2" customWidth="1"/>
    <col min="15" max="15" width="11.140625" style="2" customWidth="1"/>
    <col min="16" max="16384" width="8.85546875" style="2"/>
  </cols>
  <sheetData>
    <row r="1" spans="2:16" ht="1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6" ht="20.100000000000001" customHeight="1" x14ac:dyDescent="0.2">
      <c r="B2" s="105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2:16" ht="20.100000000000001" customHeight="1" x14ac:dyDescent="0.2"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2:16" ht="20.100000000000001" customHeight="1" thickBot="1" x14ac:dyDescent="0.25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  <c r="M4" s="46"/>
      <c r="N4" s="46"/>
    </row>
    <row r="5" spans="2:16" ht="39.950000000000003" customHeight="1" thickBot="1" x14ac:dyDescent="0.25">
      <c r="B5" s="114" t="s">
        <v>54</v>
      </c>
      <c r="C5" s="115"/>
      <c r="D5" s="115"/>
      <c r="E5" s="115"/>
      <c r="F5" s="115"/>
      <c r="G5" s="115"/>
      <c r="H5" s="115"/>
      <c r="I5" s="115"/>
      <c r="J5" s="115"/>
      <c r="K5" s="115"/>
      <c r="L5" s="116"/>
    </row>
    <row r="6" spans="2:16" ht="30" customHeight="1" x14ac:dyDescent="0.2">
      <c r="B6" s="117" t="s">
        <v>4</v>
      </c>
      <c r="C6" s="118"/>
      <c r="D6" s="121" t="s">
        <v>5</v>
      </c>
      <c r="E6" s="123" t="s">
        <v>6</v>
      </c>
      <c r="F6" s="124"/>
      <c r="G6" s="124"/>
      <c r="H6" s="125" t="s">
        <v>7</v>
      </c>
      <c r="I6" s="127" t="s">
        <v>8</v>
      </c>
      <c r="J6" s="128"/>
      <c r="K6" s="128"/>
      <c r="L6" s="129"/>
    </row>
    <row r="7" spans="2:16" ht="36" x14ac:dyDescent="0.2">
      <c r="B7" s="119"/>
      <c r="C7" s="120"/>
      <c r="D7" s="122"/>
      <c r="E7" s="3" t="s">
        <v>9</v>
      </c>
      <c r="F7" s="4" t="s">
        <v>10</v>
      </c>
      <c r="G7" s="5" t="s">
        <v>11</v>
      </c>
      <c r="H7" s="126"/>
      <c r="I7" s="130"/>
      <c r="J7" s="130"/>
      <c r="K7" s="130"/>
      <c r="L7" s="131"/>
    </row>
    <row r="8" spans="2:16" ht="30" customHeight="1" thickBot="1" x14ac:dyDescent="0.25">
      <c r="B8" s="149" t="s">
        <v>12</v>
      </c>
      <c r="C8" s="150"/>
      <c r="D8" s="47" t="s">
        <v>55</v>
      </c>
      <c r="E8" s="47" t="s">
        <v>56</v>
      </c>
      <c r="F8" s="47" t="s">
        <v>57</v>
      </c>
      <c r="G8" s="47" t="s">
        <v>51</v>
      </c>
      <c r="H8" s="47" t="s">
        <v>58</v>
      </c>
      <c r="I8" s="147"/>
      <c r="J8" s="147"/>
      <c r="K8" s="147"/>
      <c r="L8" s="148"/>
    </row>
    <row r="9" spans="2:16" ht="39.950000000000003" customHeight="1" thickBot="1" x14ac:dyDescent="0.25">
      <c r="B9" s="136" t="s">
        <v>18</v>
      </c>
      <c r="C9" s="137"/>
      <c r="D9" s="137"/>
      <c r="E9" s="137"/>
      <c r="F9" s="137"/>
      <c r="G9" s="137"/>
      <c r="H9" s="137"/>
      <c r="I9" s="137"/>
      <c r="J9" s="137"/>
      <c r="K9" s="137"/>
      <c r="L9" s="138"/>
    </row>
    <row r="10" spans="2:16" ht="20.100000000000001" customHeight="1" thickBot="1" x14ac:dyDescent="0.25">
      <c r="B10" s="139" t="s">
        <v>19</v>
      </c>
      <c r="C10" s="154"/>
      <c r="D10" s="4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25</v>
      </c>
      <c r="J10" s="9" t="s">
        <v>26</v>
      </c>
      <c r="K10" s="10" t="s">
        <v>27</v>
      </c>
      <c r="L10" s="11" t="s">
        <v>28</v>
      </c>
    </row>
    <row r="11" spans="2:16" ht="20.100000000000001" customHeight="1" x14ac:dyDescent="0.2">
      <c r="B11" s="12" t="s">
        <v>29</v>
      </c>
      <c r="C11" s="13">
        <v>45208</v>
      </c>
      <c r="D11" s="50"/>
      <c r="E11" s="51" t="s">
        <v>41</v>
      </c>
      <c r="F11" s="51" t="s">
        <v>41</v>
      </c>
      <c r="G11" s="52" t="s">
        <v>43</v>
      </c>
      <c r="H11" s="52" t="s">
        <v>43</v>
      </c>
      <c r="I11" s="52" t="s">
        <v>43</v>
      </c>
      <c r="J11" s="14"/>
      <c r="K11" s="53" t="s">
        <v>42</v>
      </c>
      <c r="L11" s="54" t="s">
        <v>42</v>
      </c>
      <c r="O11" s="16" t="s">
        <v>30</v>
      </c>
      <c r="P11" s="2">
        <f>COUNTIF(B11:L94,"Biologia e Gen.")</f>
        <v>73</v>
      </c>
    </row>
    <row r="12" spans="2:16" ht="20.100000000000001" customHeight="1" x14ac:dyDescent="0.2">
      <c r="B12" s="17" t="s">
        <v>31</v>
      </c>
      <c r="C12" s="18">
        <v>45209</v>
      </c>
      <c r="D12" s="23"/>
      <c r="E12" s="30" t="s">
        <v>45</v>
      </c>
      <c r="F12" s="30" t="s">
        <v>45</v>
      </c>
      <c r="G12" s="27" t="s">
        <v>43</v>
      </c>
      <c r="H12" s="27" t="s">
        <v>43</v>
      </c>
      <c r="I12" s="27" t="s">
        <v>43</v>
      </c>
      <c r="J12" s="19"/>
      <c r="K12" s="29" t="s">
        <v>44</v>
      </c>
      <c r="L12" s="55" t="s">
        <v>44</v>
      </c>
      <c r="O12" s="16" t="s">
        <v>32</v>
      </c>
      <c r="P12" s="2">
        <f>COUNTIF(B11:L94,"Fisica")</f>
        <v>29</v>
      </c>
    </row>
    <row r="13" spans="2:16" ht="20.100000000000001" customHeight="1" x14ac:dyDescent="0.2">
      <c r="B13" s="17" t="s">
        <v>33</v>
      </c>
      <c r="C13" s="18">
        <v>45210</v>
      </c>
      <c r="D13" s="23"/>
      <c r="E13" s="24" t="s">
        <v>41</v>
      </c>
      <c r="F13" s="24" t="s">
        <v>41</v>
      </c>
      <c r="G13" s="27" t="s">
        <v>43</v>
      </c>
      <c r="H13" s="27" t="s">
        <v>43</v>
      </c>
      <c r="I13" s="27" t="s">
        <v>43</v>
      </c>
      <c r="J13" s="19"/>
      <c r="K13" s="25" t="s">
        <v>42</v>
      </c>
      <c r="L13" s="56" t="s">
        <v>42</v>
      </c>
      <c r="O13" s="16" t="s">
        <v>34</v>
      </c>
      <c r="P13" s="2">
        <f>COUNTIF(B11:L94,"Statistica")</f>
        <v>22</v>
      </c>
    </row>
    <row r="14" spans="2:16" ht="20.100000000000001" customHeight="1" x14ac:dyDescent="0.2">
      <c r="B14" s="17" t="s">
        <v>35</v>
      </c>
      <c r="C14" s="18">
        <v>45211</v>
      </c>
      <c r="D14" s="23"/>
      <c r="E14" s="30" t="s">
        <v>45</v>
      </c>
      <c r="F14" s="30" t="s">
        <v>45</v>
      </c>
      <c r="G14" s="27" t="s">
        <v>43</v>
      </c>
      <c r="H14" s="27" t="s">
        <v>43</v>
      </c>
      <c r="I14" s="27" t="s">
        <v>43</v>
      </c>
      <c r="J14" s="19"/>
      <c r="K14" s="29" t="s">
        <v>44</v>
      </c>
      <c r="L14" s="55" t="s">
        <v>44</v>
      </c>
      <c r="O14" s="16" t="s">
        <v>36</v>
      </c>
      <c r="P14" s="2">
        <f>COUNTIF(B11:L94,"Informatica")</f>
        <v>22</v>
      </c>
    </row>
    <row r="15" spans="2:16" ht="20.100000000000001" customHeight="1" x14ac:dyDescent="0.2">
      <c r="B15" s="17" t="s">
        <v>37</v>
      </c>
      <c r="C15" s="18">
        <v>45212</v>
      </c>
      <c r="D15" s="23"/>
      <c r="E15" s="24" t="s">
        <v>41</v>
      </c>
      <c r="F15" s="24" t="s">
        <v>41</v>
      </c>
      <c r="G15" s="27" t="s">
        <v>43</v>
      </c>
      <c r="H15" s="27" t="s">
        <v>43</v>
      </c>
      <c r="I15" s="27" t="s">
        <v>43</v>
      </c>
      <c r="J15" s="19"/>
      <c r="K15" s="25" t="s">
        <v>42</v>
      </c>
      <c r="L15" s="56" t="s">
        <v>42</v>
      </c>
      <c r="O15" s="16" t="s">
        <v>38</v>
      </c>
      <c r="P15" s="2">
        <f>COUNTIF(B11:L94,"Chimica e Prop. Bioch.")</f>
        <v>44</v>
      </c>
    </row>
    <row r="16" spans="2:16" ht="20.100000000000001" customHeight="1" x14ac:dyDescent="0.2">
      <c r="B16" s="20" t="s">
        <v>39</v>
      </c>
      <c r="C16" s="21">
        <v>45213</v>
      </c>
      <c r="D16" s="102"/>
      <c r="E16" s="103"/>
      <c r="F16" s="103"/>
      <c r="G16" s="103"/>
      <c r="H16" s="103"/>
      <c r="I16" s="103"/>
      <c r="J16" s="103"/>
      <c r="K16" s="103"/>
      <c r="L16" s="104"/>
    </row>
    <row r="17" spans="2:12" ht="20.100000000000001" customHeight="1" x14ac:dyDescent="0.2">
      <c r="B17" s="20" t="s">
        <v>40</v>
      </c>
      <c r="C17" s="21">
        <v>45214</v>
      </c>
      <c r="D17" s="102"/>
      <c r="E17" s="103"/>
      <c r="F17" s="103"/>
      <c r="G17" s="103"/>
      <c r="H17" s="103"/>
      <c r="I17" s="103"/>
      <c r="J17" s="103"/>
      <c r="K17" s="103"/>
      <c r="L17" s="104"/>
    </row>
    <row r="18" spans="2:12" ht="20.100000000000001" customHeight="1" x14ac:dyDescent="0.2">
      <c r="B18" s="22" t="s">
        <v>29</v>
      </c>
      <c r="C18" s="18">
        <v>45215</v>
      </c>
      <c r="D18" s="84" t="s">
        <v>69</v>
      </c>
      <c r="E18" s="85"/>
      <c r="F18" s="85"/>
      <c r="G18" s="85"/>
      <c r="H18" s="85"/>
      <c r="I18" s="85"/>
      <c r="J18" s="85"/>
      <c r="K18" s="85"/>
      <c r="L18" s="86"/>
    </row>
    <row r="19" spans="2:12" ht="20.100000000000001" customHeight="1" x14ac:dyDescent="0.2">
      <c r="B19" s="17" t="s">
        <v>31</v>
      </c>
      <c r="C19" s="18">
        <v>45216</v>
      </c>
      <c r="D19" s="87"/>
      <c r="E19" s="88"/>
      <c r="F19" s="88"/>
      <c r="G19" s="88"/>
      <c r="H19" s="88"/>
      <c r="I19" s="88"/>
      <c r="J19" s="88"/>
      <c r="K19" s="88"/>
      <c r="L19" s="89"/>
    </row>
    <row r="20" spans="2:12" ht="20.100000000000001" customHeight="1" x14ac:dyDescent="0.2">
      <c r="B20" s="17" t="s">
        <v>33</v>
      </c>
      <c r="C20" s="18">
        <v>45217</v>
      </c>
      <c r="D20" s="87"/>
      <c r="E20" s="88"/>
      <c r="F20" s="88"/>
      <c r="G20" s="88"/>
      <c r="H20" s="88"/>
      <c r="I20" s="88"/>
      <c r="J20" s="88"/>
      <c r="K20" s="88"/>
      <c r="L20" s="89"/>
    </row>
    <row r="21" spans="2:12" ht="20.100000000000001" customHeight="1" x14ac:dyDescent="0.2">
      <c r="B21" s="17" t="s">
        <v>35</v>
      </c>
      <c r="C21" s="18">
        <v>45218</v>
      </c>
      <c r="D21" s="87"/>
      <c r="E21" s="88"/>
      <c r="F21" s="88"/>
      <c r="G21" s="88"/>
      <c r="H21" s="88"/>
      <c r="I21" s="88"/>
      <c r="J21" s="88"/>
      <c r="K21" s="88"/>
      <c r="L21" s="89"/>
    </row>
    <row r="22" spans="2:12" ht="20.100000000000001" customHeight="1" x14ac:dyDescent="0.2">
      <c r="B22" s="17" t="s">
        <v>37</v>
      </c>
      <c r="C22" s="18">
        <v>45219</v>
      </c>
      <c r="D22" s="90"/>
      <c r="E22" s="91"/>
      <c r="F22" s="91"/>
      <c r="G22" s="91"/>
      <c r="H22" s="91"/>
      <c r="I22" s="91"/>
      <c r="J22" s="91"/>
      <c r="K22" s="91"/>
      <c r="L22" s="92"/>
    </row>
    <row r="23" spans="2:12" ht="20.100000000000001" customHeight="1" x14ac:dyDescent="0.2">
      <c r="B23" s="20" t="s">
        <v>39</v>
      </c>
      <c r="C23" s="21">
        <v>45220</v>
      </c>
      <c r="D23" s="102"/>
      <c r="E23" s="103"/>
      <c r="F23" s="103"/>
      <c r="G23" s="103"/>
      <c r="H23" s="103"/>
      <c r="I23" s="103"/>
      <c r="J23" s="103"/>
      <c r="K23" s="103"/>
      <c r="L23" s="104"/>
    </row>
    <row r="24" spans="2:12" ht="20.100000000000001" customHeight="1" x14ac:dyDescent="0.2">
      <c r="B24" s="20" t="s">
        <v>40</v>
      </c>
      <c r="C24" s="21">
        <v>45221</v>
      </c>
      <c r="D24" s="102"/>
      <c r="E24" s="103"/>
      <c r="F24" s="103"/>
      <c r="G24" s="103"/>
      <c r="H24" s="103"/>
      <c r="I24" s="103"/>
      <c r="J24" s="103"/>
      <c r="K24" s="103"/>
      <c r="L24" s="104"/>
    </row>
    <row r="25" spans="2:12" ht="20.100000000000001" customHeight="1" x14ac:dyDescent="0.2">
      <c r="B25" s="17" t="s">
        <v>29</v>
      </c>
      <c r="C25" s="18">
        <v>45222</v>
      </c>
      <c r="D25" s="23"/>
      <c r="E25" s="24" t="s">
        <v>41</v>
      </c>
      <c r="F25" s="24" t="s">
        <v>41</v>
      </c>
      <c r="G25" s="27" t="s">
        <v>43</v>
      </c>
      <c r="H25" s="27" t="s">
        <v>43</v>
      </c>
      <c r="I25" s="27" t="s">
        <v>43</v>
      </c>
      <c r="J25" s="19"/>
      <c r="K25" s="25" t="s">
        <v>42</v>
      </c>
      <c r="L25" s="56" t="s">
        <v>42</v>
      </c>
    </row>
    <row r="26" spans="2:12" ht="20.100000000000001" customHeight="1" x14ac:dyDescent="0.2">
      <c r="B26" s="17" t="s">
        <v>31</v>
      </c>
      <c r="C26" s="18">
        <v>45223</v>
      </c>
      <c r="D26" s="23"/>
      <c r="E26" s="30" t="s">
        <v>45</v>
      </c>
      <c r="F26" s="30" t="s">
        <v>45</v>
      </c>
      <c r="G26" s="27" t="s">
        <v>43</v>
      </c>
      <c r="H26" s="27" t="s">
        <v>43</v>
      </c>
      <c r="I26" s="27" t="s">
        <v>43</v>
      </c>
      <c r="J26" s="19"/>
      <c r="K26" s="29" t="s">
        <v>44</v>
      </c>
      <c r="L26" s="55" t="s">
        <v>44</v>
      </c>
    </row>
    <row r="27" spans="2:12" ht="20.100000000000001" customHeight="1" x14ac:dyDescent="0.2">
      <c r="B27" s="17" t="s">
        <v>33</v>
      </c>
      <c r="C27" s="18">
        <v>45224</v>
      </c>
      <c r="D27" s="23"/>
      <c r="E27" s="24" t="s">
        <v>41</v>
      </c>
      <c r="F27" s="24" t="s">
        <v>41</v>
      </c>
      <c r="G27" s="27" t="s">
        <v>43</v>
      </c>
      <c r="H27" s="27" t="s">
        <v>43</v>
      </c>
      <c r="I27" s="27" t="s">
        <v>43</v>
      </c>
      <c r="J27" s="19"/>
      <c r="K27" s="25" t="s">
        <v>42</v>
      </c>
      <c r="L27" s="56" t="s">
        <v>42</v>
      </c>
    </row>
    <row r="28" spans="2:12" ht="20.100000000000001" customHeight="1" x14ac:dyDescent="0.2">
      <c r="B28" s="17" t="s">
        <v>35</v>
      </c>
      <c r="C28" s="18">
        <v>45225</v>
      </c>
      <c r="D28" s="23"/>
      <c r="E28" s="30" t="s">
        <v>45</v>
      </c>
      <c r="F28" s="30" t="s">
        <v>45</v>
      </c>
      <c r="G28" s="27" t="s">
        <v>43</v>
      </c>
      <c r="H28" s="27" t="s">
        <v>43</v>
      </c>
      <c r="I28" s="27" t="s">
        <v>43</v>
      </c>
      <c r="J28" s="19"/>
      <c r="K28" s="29" t="s">
        <v>44</v>
      </c>
      <c r="L28" s="55" t="s">
        <v>44</v>
      </c>
    </row>
    <row r="29" spans="2:12" ht="20.100000000000001" customHeight="1" x14ac:dyDescent="0.2">
      <c r="B29" s="17" t="s">
        <v>37</v>
      </c>
      <c r="C29" s="18">
        <v>45226</v>
      </c>
      <c r="D29" s="23"/>
      <c r="E29" s="24" t="s">
        <v>41</v>
      </c>
      <c r="F29" s="24" t="s">
        <v>41</v>
      </c>
      <c r="G29" s="27" t="s">
        <v>43</v>
      </c>
      <c r="H29" s="27" t="s">
        <v>43</v>
      </c>
      <c r="I29" s="27" t="s">
        <v>43</v>
      </c>
      <c r="J29" s="19"/>
      <c r="K29" s="25" t="s">
        <v>42</v>
      </c>
      <c r="L29" s="56" t="s">
        <v>42</v>
      </c>
    </row>
    <row r="30" spans="2:12" ht="20.100000000000001" customHeight="1" x14ac:dyDescent="0.2">
      <c r="B30" s="20" t="s">
        <v>39</v>
      </c>
      <c r="C30" s="21">
        <v>45227</v>
      </c>
      <c r="D30" s="102"/>
      <c r="E30" s="103"/>
      <c r="F30" s="103"/>
      <c r="G30" s="103"/>
      <c r="H30" s="103"/>
      <c r="I30" s="103"/>
      <c r="J30" s="103"/>
      <c r="K30" s="103"/>
      <c r="L30" s="104"/>
    </row>
    <row r="31" spans="2:12" ht="20.100000000000001" customHeight="1" x14ac:dyDescent="0.2">
      <c r="B31" s="20" t="s">
        <v>40</v>
      </c>
      <c r="C31" s="21">
        <v>45228</v>
      </c>
      <c r="D31" s="102"/>
      <c r="E31" s="103"/>
      <c r="F31" s="103"/>
      <c r="G31" s="103"/>
      <c r="H31" s="103"/>
      <c r="I31" s="103"/>
      <c r="J31" s="103"/>
      <c r="K31" s="103"/>
      <c r="L31" s="104"/>
    </row>
    <row r="32" spans="2:12" ht="20.100000000000001" customHeight="1" x14ac:dyDescent="0.2">
      <c r="B32" s="17" t="s">
        <v>29</v>
      </c>
      <c r="C32" s="18">
        <v>45229</v>
      </c>
      <c r="D32" s="84" t="s">
        <v>69</v>
      </c>
      <c r="E32" s="85"/>
      <c r="F32" s="85"/>
      <c r="G32" s="85"/>
      <c r="H32" s="85"/>
      <c r="I32" s="85"/>
      <c r="J32" s="85"/>
      <c r="K32" s="85"/>
      <c r="L32" s="86"/>
    </row>
    <row r="33" spans="2:12" ht="20.100000000000001" customHeight="1" x14ac:dyDescent="0.2">
      <c r="B33" s="17" t="s">
        <v>31</v>
      </c>
      <c r="C33" s="18">
        <v>45230</v>
      </c>
      <c r="D33" s="87"/>
      <c r="E33" s="88"/>
      <c r="F33" s="88"/>
      <c r="G33" s="88"/>
      <c r="H33" s="88"/>
      <c r="I33" s="88"/>
      <c r="J33" s="88"/>
      <c r="K33" s="88"/>
      <c r="L33" s="89"/>
    </row>
    <row r="34" spans="2:12" ht="20.100000000000001" customHeight="1" x14ac:dyDescent="0.2">
      <c r="B34" s="20" t="s">
        <v>33</v>
      </c>
      <c r="C34" s="21">
        <v>45231</v>
      </c>
      <c r="D34" s="87"/>
      <c r="E34" s="88"/>
      <c r="F34" s="88"/>
      <c r="G34" s="88"/>
      <c r="H34" s="88"/>
      <c r="I34" s="88"/>
      <c r="J34" s="88"/>
      <c r="K34" s="88"/>
      <c r="L34" s="89"/>
    </row>
    <row r="35" spans="2:12" ht="20.100000000000001" customHeight="1" x14ac:dyDescent="0.2">
      <c r="B35" s="17" t="s">
        <v>35</v>
      </c>
      <c r="C35" s="18">
        <v>45232</v>
      </c>
      <c r="D35" s="87"/>
      <c r="E35" s="88"/>
      <c r="F35" s="88"/>
      <c r="G35" s="88"/>
      <c r="H35" s="88"/>
      <c r="I35" s="88"/>
      <c r="J35" s="88"/>
      <c r="K35" s="88"/>
      <c r="L35" s="89"/>
    </row>
    <row r="36" spans="2:12" ht="20.100000000000001" customHeight="1" x14ac:dyDescent="0.2">
      <c r="B36" s="17" t="s">
        <v>37</v>
      </c>
      <c r="C36" s="18">
        <v>45233</v>
      </c>
      <c r="D36" s="90"/>
      <c r="E36" s="91"/>
      <c r="F36" s="91"/>
      <c r="G36" s="91"/>
      <c r="H36" s="91"/>
      <c r="I36" s="91"/>
      <c r="J36" s="91"/>
      <c r="K36" s="91"/>
      <c r="L36" s="92"/>
    </row>
    <row r="37" spans="2:12" ht="20.100000000000001" customHeight="1" x14ac:dyDescent="0.2">
      <c r="B37" s="20" t="s">
        <v>39</v>
      </c>
      <c r="C37" s="21">
        <v>45234</v>
      </c>
      <c r="D37" s="102"/>
      <c r="E37" s="103"/>
      <c r="F37" s="103"/>
      <c r="G37" s="103"/>
      <c r="H37" s="103"/>
      <c r="I37" s="103"/>
      <c r="J37" s="103"/>
      <c r="K37" s="103"/>
      <c r="L37" s="104"/>
    </row>
    <row r="38" spans="2:12" ht="20.100000000000001" customHeight="1" x14ac:dyDescent="0.2">
      <c r="B38" s="20" t="s">
        <v>40</v>
      </c>
      <c r="C38" s="21">
        <v>45235</v>
      </c>
      <c r="D38" s="102"/>
      <c r="E38" s="103"/>
      <c r="F38" s="103"/>
      <c r="G38" s="103"/>
      <c r="H38" s="103"/>
      <c r="I38" s="103"/>
      <c r="J38" s="103"/>
      <c r="K38" s="103"/>
      <c r="L38" s="104"/>
    </row>
    <row r="39" spans="2:12" ht="20.100000000000001" customHeight="1" x14ac:dyDescent="0.2">
      <c r="B39" s="17" t="s">
        <v>29</v>
      </c>
      <c r="C39" s="18">
        <v>45236</v>
      </c>
      <c r="D39" s="23"/>
      <c r="E39" s="24" t="s">
        <v>41</v>
      </c>
      <c r="F39" s="24" t="s">
        <v>41</v>
      </c>
      <c r="G39" s="27" t="s">
        <v>43</v>
      </c>
      <c r="H39" s="27" t="s">
        <v>43</v>
      </c>
      <c r="I39" s="19"/>
      <c r="J39" s="25" t="s">
        <v>42</v>
      </c>
      <c r="K39" s="25" t="s">
        <v>42</v>
      </c>
      <c r="L39" s="56" t="s">
        <v>42</v>
      </c>
    </row>
    <row r="40" spans="2:12" ht="20.100000000000001" customHeight="1" x14ac:dyDescent="0.2">
      <c r="B40" s="17" t="s">
        <v>31</v>
      </c>
      <c r="C40" s="18">
        <v>45237</v>
      </c>
      <c r="D40" s="23"/>
      <c r="E40" s="30" t="s">
        <v>45</v>
      </c>
      <c r="F40" s="30" t="s">
        <v>45</v>
      </c>
      <c r="G40" s="27" t="s">
        <v>43</v>
      </c>
      <c r="H40" s="27" t="s">
        <v>43</v>
      </c>
      <c r="I40" s="27" t="s">
        <v>43</v>
      </c>
      <c r="J40" s="19"/>
      <c r="K40" s="29" t="s">
        <v>44</v>
      </c>
      <c r="L40" s="55" t="s">
        <v>44</v>
      </c>
    </row>
    <row r="41" spans="2:12" ht="20.100000000000001" customHeight="1" x14ac:dyDescent="0.2">
      <c r="B41" s="17" t="s">
        <v>33</v>
      </c>
      <c r="C41" s="18">
        <v>45238</v>
      </c>
      <c r="D41" s="23"/>
      <c r="E41" s="24" t="s">
        <v>41</v>
      </c>
      <c r="F41" s="24" t="s">
        <v>41</v>
      </c>
      <c r="G41" s="27" t="s">
        <v>43</v>
      </c>
      <c r="H41" s="27" t="s">
        <v>43</v>
      </c>
      <c r="I41" s="19"/>
      <c r="J41" s="25" t="s">
        <v>42</v>
      </c>
      <c r="K41" s="25" t="s">
        <v>42</v>
      </c>
      <c r="L41" s="56" t="s">
        <v>42</v>
      </c>
    </row>
    <row r="42" spans="2:12" ht="20.100000000000001" customHeight="1" x14ac:dyDescent="0.2">
      <c r="B42" s="17" t="s">
        <v>35</v>
      </c>
      <c r="C42" s="18">
        <v>45239</v>
      </c>
      <c r="D42" s="23"/>
      <c r="E42" s="30" t="s">
        <v>45</v>
      </c>
      <c r="F42" s="30" t="s">
        <v>45</v>
      </c>
      <c r="G42" s="27" t="s">
        <v>43</v>
      </c>
      <c r="H42" s="27" t="s">
        <v>43</v>
      </c>
      <c r="I42" s="27" t="s">
        <v>43</v>
      </c>
      <c r="J42" s="19"/>
      <c r="K42" s="29" t="s">
        <v>44</v>
      </c>
      <c r="L42" s="55" t="s">
        <v>44</v>
      </c>
    </row>
    <row r="43" spans="2:12" ht="20.100000000000001" customHeight="1" x14ac:dyDescent="0.2">
      <c r="B43" s="17" t="s">
        <v>37</v>
      </c>
      <c r="C43" s="18">
        <v>45240</v>
      </c>
      <c r="D43" s="23"/>
      <c r="E43" s="24" t="s">
        <v>41</v>
      </c>
      <c r="F43" s="24" t="s">
        <v>41</v>
      </c>
      <c r="G43" s="27" t="s">
        <v>43</v>
      </c>
      <c r="H43" s="27" t="s">
        <v>43</v>
      </c>
      <c r="I43" s="19"/>
      <c r="J43" s="25" t="s">
        <v>42</v>
      </c>
      <c r="K43" s="25" t="s">
        <v>42</v>
      </c>
      <c r="L43" s="56" t="s">
        <v>42</v>
      </c>
    </row>
    <row r="44" spans="2:12" ht="20.100000000000001" customHeight="1" x14ac:dyDescent="0.2">
      <c r="B44" s="20" t="s">
        <v>39</v>
      </c>
      <c r="C44" s="21">
        <v>45241</v>
      </c>
      <c r="D44" s="102"/>
      <c r="E44" s="103"/>
      <c r="F44" s="103"/>
      <c r="G44" s="103"/>
      <c r="H44" s="103"/>
      <c r="I44" s="103"/>
      <c r="J44" s="103"/>
      <c r="K44" s="103"/>
      <c r="L44" s="104"/>
    </row>
    <row r="45" spans="2:12" ht="20.100000000000001" customHeight="1" x14ac:dyDescent="0.2">
      <c r="B45" s="20" t="s">
        <v>40</v>
      </c>
      <c r="C45" s="21">
        <v>45242</v>
      </c>
      <c r="D45" s="102"/>
      <c r="E45" s="103"/>
      <c r="F45" s="103"/>
      <c r="G45" s="103"/>
      <c r="H45" s="103"/>
      <c r="I45" s="103"/>
      <c r="J45" s="103"/>
      <c r="K45" s="103"/>
      <c r="L45" s="104"/>
    </row>
    <row r="46" spans="2:12" ht="20.100000000000001" customHeight="1" x14ac:dyDescent="0.2">
      <c r="B46" s="17" t="s">
        <v>29</v>
      </c>
      <c r="C46" s="18">
        <v>45243</v>
      </c>
      <c r="D46" s="84" t="s">
        <v>69</v>
      </c>
      <c r="E46" s="85"/>
      <c r="F46" s="85"/>
      <c r="G46" s="85"/>
      <c r="H46" s="85"/>
      <c r="I46" s="85"/>
      <c r="J46" s="85"/>
      <c r="K46" s="85"/>
      <c r="L46" s="86"/>
    </row>
    <row r="47" spans="2:12" ht="20.100000000000001" customHeight="1" x14ac:dyDescent="0.2">
      <c r="B47" s="17" t="s">
        <v>31</v>
      </c>
      <c r="C47" s="18">
        <v>45244</v>
      </c>
      <c r="D47" s="87"/>
      <c r="E47" s="88"/>
      <c r="F47" s="88"/>
      <c r="G47" s="88"/>
      <c r="H47" s="88"/>
      <c r="I47" s="88"/>
      <c r="J47" s="88"/>
      <c r="K47" s="88"/>
      <c r="L47" s="89"/>
    </row>
    <row r="48" spans="2:12" ht="20.100000000000001" customHeight="1" x14ac:dyDescent="0.2">
      <c r="B48" s="17" t="s">
        <v>33</v>
      </c>
      <c r="C48" s="18">
        <v>45245</v>
      </c>
      <c r="D48" s="87"/>
      <c r="E48" s="88"/>
      <c r="F48" s="88"/>
      <c r="G48" s="88"/>
      <c r="H48" s="88"/>
      <c r="I48" s="88"/>
      <c r="J48" s="88"/>
      <c r="K48" s="88"/>
      <c r="L48" s="89"/>
    </row>
    <row r="49" spans="2:12" ht="20.100000000000001" customHeight="1" x14ac:dyDescent="0.2">
      <c r="B49" s="17" t="s">
        <v>35</v>
      </c>
      <c r="C49" s="18">
        <v>45246</v>
      </c>
      <c r="D49" s="87"/>
      <c r="E49" s="88"/>
      <c r="F49" s="88"/>
      <c r="G49" s="88"/>
      <c r="H49" s="88"/>
      <c r="I49" s="88"/>
      <c r="J49" s="88"/>
      <c r="K49" s="88"/>
      <c r="L49" s="89"/>
    </row>
    <row r="50" spans="2:12" ht="20.100000000000001" customHeight="1" x14ac:dyDescent="0.2">
      <c r="B50" s="17" t="s">
        <v>37</v>
      </c>
      <c r="C50" s="18">
        <v>45247</v>
      </c>
      <c r="D50" s="90"/>
      <c r="E50" s="91"/>
      <c r="F50" s="91"/>
      <c r="G50" s="91"/>
      <c r="H50" s="91"/>
      <c r="I50" s="91"/>
      <c r="J50" s="91"/>
      <c r="K50" s="91"/>
      <c r="L50" s="92"/>
    </row>
    <row r="51" spans="2:12" ht="20.100000000000001" customHeight="1" x14ac:dyDescent="0.2">
      <c r="B51" s="20" t="s">
        <v>39</v>
      </c>
      <c r="C51" s="21">
        <v>45248</v>
      </c>
      <c r="D51" s="102"/>
      <c r="E51" s="103"/>
      <c r="F51" s="103"/>
      <c r="G51" s="103"/>
      <c r="H51" s="103"/>
      <c r="I51" s="103"/>
      <c r="J51" s="103"/>
      <c r="K51" s="103"/>
      <c r="L51" s="104"/>
    </row>
    <row r="52" spans="2:12" ht="20.100000000000001" customHeight="1" x14ac:dyDescent="0.2">
      <c r="B52" s="20" t="s">
        <v>40</v>
      </c>
      <c r="C52" s="21">
        <v>45249</v>
      </c>
      <c r="D52" s="102"/>
      <c r="E52" s="103"/>
      <c r="F52" s="103"/>
      <c r="G52" s="103"/>
      <c r="H52" s="103"/>
      <c r="I52" s="103"/>
      <c r="J52" s="103"/>
      <c r="K52" s="103"/>
      <c r="L52" s="104"/>
    </row>
    <row r="53" spans="2:12" ht="20.100000000000001" customHeight="1" x14ac:dyDescent="0.2">
      <c r="B53" s="17" t="s">
        <v>29</v>
      </c>
      <c r="C53" s="18">
        <v>45250</v>
      </c>
      <c r="D53" s="23"/>
      <c r="E53" s="24" t="s">
        <v>41</v>
      </c>
      <c r="F53" s="24" t="s">
        <v>41</v>
      </c>
      <c r="G53" s="27" t="s">
        <v>43</v>
      </c>
      <c r="H53" s="27" t="s">
        <v>43</v>
      </c>
      <c r="I53" s="33"/>
      <c r="J53" s="25" t="s">
        <v>42</v>
      </c>
      <c r="K53" s="25" t="s">
        <v>42</v>
      </c>
      <c r="L53" s="56" t="s">
        <v>42</v>
      </c>
    </row>
    <row r="54" spans="2:12" ht="20.100000000000001" customHeight="1" x14ac:dyDescent="0.2">
      <c r="B54" s="17" t="s">
        <v>31</v>
      </c>
      <c r="C54" s="18">
        <v>45251</v>
      </c>
      <c r="D54" s="23"/>
      <c r="E54" s="30" t="s">
        <v>45</v>
      </c>
      <c r="F54" s="30" t="s">
        <v>45</v>
      </c>
      <c r="G54" s="27" t="s">
        <v>43</v>
      </c>
      <c r="H54" s="27" t="s">
        <v>43</v>
      </c>
      <c r="I54" s="33"/>
      <c r="J54" s="29" t="s">
        <v>44</v>
      </c>
      <c r="K54" s="29" t="s">
        <v>44</v>
      </c>
      <c r="L54" s="55" t="s">
        <v>44</v>
      </c>
    </row>
    <row r="55" spans="2:12" ht="20.100000000000001" customHeight="1" x14ac:dyDescent="0.2">
      <c r="B55" s="22" t="s">
        <v>33</v>
      </c>
      <c r="C55" s="18">
        <v>45252</v>
      </c>
      <c r="D55" s="57" t="s">
        <v>41</v>
      </c>
      <c r="E55" s="24" t="s">
        <v>41</v>
      </c>
      <c r="F55" s="27" t="s">
        <v>43</v>
      </c>
      <c r="G55" s="27" t="s">
        <v>43</v>
      </c>
      <c r="H55" s="27" t="s">
        <v>43</v>
      </c>
      <c r="I55" s="33"/>
      <c r="J55" s="25" t="s">
        <v>42</v>
      </c>
      <c r="K55" s="25" t="s">
        <v>42</v>
      </c>
      <c r="L55" s="56" t="s">
        <v>42</v>
      </c>
    </row>
    <row r="56" spans="2:12" ht="20.100000000000001" customHeight="1" x14ac:dyDescent="0.2">
      <c r="B56" s="17" t="s">
        <v>35</v>
      </c>
      <c r="C56" s="18">
        <v>45253</v>
      </c>
      <c r="D56" s="58" t="s">
        <v>45</v>
      </c>
      <c r="E56" s="30" t="s">
        <v>45</v>
      </c>
      <c r="F56" s="27" t="s">
        <v>43</v>
      </c>
      <c r="G56" s="27" t="s">
        <v>43</v>
      </c>
      <c r="H56" s="27" t="s">
        <v>43</v>
      </c>
      <c r="I56" s="33"/>
      <c r="J56" s="29" t="s">
        <v>44</v>
      </c>
      <c r="K56" s="29" t="s">
        <v>44</v>
      </c>
      <c r="L56" s="55" t="s">
        <v>44</v>
      </c>
    </row>
    <row r="57" spans="2:12" ht="20.100000000000001" customHeight="1" x14ac:dyDescent="0.2">
      <c r="B57" s="17" t="s">
        <v>37</v>
      </c>
      <c r="C57" s="18">
        <v>45254</v>
      </c>
      <c r="D57" s="57" t="s">
        <v>41</v>
      </c>
      <c r="E57" s="24" t="s">
        <v>41</v>
      </c>
      <c r="F57" s="27" t="s">
        <v>43</v>
      </c>
      <c r="G57" s="27" t="s">
        <v>43</v>
      </c>
      <c r="H57" s="27" t="s">
        <v>43</v>
      </c>
      <c r="I57" s="33"/>
      <c r="J57" s="25" t="s">
        <v>42</v>
      </c>
      <c r="K57" s="25" t="s">
        <v>42</v>
      </c>
      <c r="L57" s="56" t="s">
        <v>42</v>
      </c>
    </row>
    <row r="58" spans="2:12" ht="20.100000000000001" customHeight="1" x14ac:dyDescent="0.2">
      <c r="B58" s="20" t="s">
        <v>39</v>
      </c>
      <c r="C58" s="21">
        <v>45255</v>
      </c>
      <c r="D58" s="102"/>
      <c r="E58" s="103"/>
      <c r="F58" s="103"/>
      <c r="G58" s="103"/>
      <c r="H58" s="103"/>
      <c r="I58" s="103"/>
      <c r="J58" s="103"/>
      <c r="K58" s="103"/>
      <c r="L58" s="104"/>
    </row>
    <row r="59" spans="2:12" ht="20.100000000000001" customHeight="1" x14ac:dyDescent="0.2">
      <c r="B59" s="20" t="s">
        <v>40</v>
      </c>
      <c r="C59" s="21">
        <v>45256</v>
      </c>
      <c r="D59" s="102"/>
      <c r="E59" s="103"/>
      <c r="F59" s="103"/>
      <c r="G59" s="103"/>
      <c r="H59" s="103"/>
      <c r="I59" s="103"/>
      <c r="J59" s="103"/>
      <c r="K59" s="103"/>
      <c r="L59" s="104"/>
    </row>
    <row r="60" spans="2:12" ht="20.100000000000001" customHeight="1" x14ac:dyDescent="0.2">
      <c r="B60" s="22" t="s">
        <v>29</v>
      </c>
      <c r="C60" s="18">
        <v>45257</v>
      </c>
      <c r="D60" s="84" t="s">
        <v>69</v>
      </c>
      <c r="E60" s="85"/>
      <c r="F60" s="85"/>
      <c r="G60" s="85"/>
      <c r="H60" s="85"/>
      <c r="I60" s="85"/>
      <c r="J60" s="85"/>
      <c r="K60" s="85"/>
      <c r="L60" s="86"/>
    </row>
    <row r="61" spans="2:12" ht="20.100000000000001" customHeight="1" x14ac:dyDescent="0.2">
      <c r="B61" s="22" t="s">
        <v>31</v>
      </c>
      <c r="C61" s="18">
        <v>45258</v>
      </c>
      <c r="D61" s="87"/>
      <c r="E61" s="88"/>
      <c r="F61" s="88"/>
      <c r="G61" s="88"/>
      <c r="H61" s="88"/>
      <c r="I61" s="88"/>
      <c r="J61" s="88"/>
      <c r="K61" s="88"/>
      <c r="L61" s="89"/>
    </row>
    <row r="62" spans="2:12" ht="20.100000000000001" customHeight="1" x14ac:dyDescent="0.2">
      <c r="B62" s="22" t="s">
        <v>33</v>
      </c>
      <c r="C62" s="18">
        <v>45259</v>
      </c>
      <c r="D62" s="87"/>
      <c r="E62" s="88"/>
      <c r="F62" s="88"/>
      <c r="G62" s="88"/>
      <c r="H62" s="88"/>
      <c r="I62" s="88"/>
      <c r="J62" s="88"/>
      <c r="K62" s="88"/>
      <c r="L62" s="89"/>
    </row>
    <row r="63" spans="2:12" ht="20.100000000000001" customHeight="1" x14ac:dyDescent="0.2">
      <c r="B63" s="17" t="s">
        <v>35</v>
      </c>
      <c r="C63" s="18">
        <v>45260</v>
      </c>
      <c r="D63" s="87"/>
      <c r="E63" s="88"/>
      <c r="F63" s="88"/>
      <c r="G63" s="88"/>
      <c r="H63" s="88"/>
      <c r="I63" s="88"/>
      <c r="J63" s="88"/>
      <c r="K63" s="88"/>
      <c r="L63" s="89"/>
    </row>
    <row r="64" spans="2:12" ht="20.100000000000001" customHeight="1" x14ac:dyDescent="0.2">
      <c r="B64" s="17" t="s">
        <v>37</v>
      </c>
      <c r="C64" s="18">
        <v>45261</v>
      </c>
      <c r="D64" s="90"/>
      <c r="E64" s="91"/>
      <c r="F64" s="91"/>
      <c r="G64" s="91"/>
      <c r="H64" s="91"/>
      <c r="I64" s="91"/>
      <c r="J64" s="91"/>
      <c r="K64" s="91"/>
      <c r="L64" s="92"/>
    </row>
    <row r="65" spans="2:12" ht="20.100000000000001" customHeight="1" x14ac:dyDescent="0.2">
      <c r="B65" s="20" t="s">
        <v>39</v>
      </c>
      <c r="C65" s="21">
        <v>45262</v>
      </c>
      <c r="D65" s="102"/>
      <c r="E65" s="103"/>
      <c r="F65" s="103"/>
      <c r="G65" s="103"/>
      <c r="H65" s="103"/>
      <c r="I65" s="103"/>
      <c r="J65" s="103"/>
      <c r="K65" s="103"/>
      <c r="L65" s="104"/>
    </row>
    <row r="66" spans="2:12" ht="20.100000000000001" customHeight="1" x14ac:dyDescent="0.2">
      <c r="B66" s="20" t="s">
        <v>40</v>
      </c>
      <c r="C66" s="21">
        <v>45263</v>
      </c>
      <c r="D66" s="102"/>
      <c r="E66" s="103"/>
      <c r="F66" s="103"/>
      <c r="G66" s="103"/>
      <c r="H66" s="103"/>
      <c r="I66" s="103"/>
      <c r="J66" s="103"/>
      <c r="K66" s="103"/>
      <c r="L66" s="104"/>
    </row>
    <row r="67" spans="2:12" ht="20.100000000000001" customHeight="1" x14ac:dyDescent="0.2">
      <c r="B67" s="22" t="s">
        <v>29</v>
      </c>
      <c r="C67" s="18">
        <v>45264</v>
      </c>
      <c r="D67" s="23"/>
      <c r="E67" s="24" t="s">
        <v>41</v>
      </c>
      <c r="F67" s="24" t="s">
        <v>41</v>
      </c>
      <c r="G67" s="27" t="s">
        <v>43</v>
      </c>
      <c r="H67" s="27" t="s">
        <v>43</v>
      </c>
      <c r="I67" s="33"/>
      <c r="J67" s="25" t="s">
        <v>42</v>
      </c>
      <c r="K67" s="25" t="s">
        <v>42</v>
      </c>
      <c r="L67" s="56" t="s">
        <v>42</v>
      </c>
    </row>
    <row r="68" spans="2:12" ht="20.100000000000001" customHeight="1" x14ac:dyDescent="0.2">
      <c r="B68" s="22" t="s">
        <v>31</v>
      </c>
      <c r="C68" s="18">
        <v>45265</v>
      </c>
      <c r="D68" s="23"/>
      <c r="E68" s="30" t="s">
        <v>45</v>
      </c>
      <c r="F68" s="30" t="s">
        <v>45</v>
      </c>
      <c r="G68" s="27" t="s">
        <v>43</v>
      </c>
      <c r="H68" s="27" t="s">
        <v>43</v>
      </c>
      <c r="I68" s="27" t="s">
        <v>43</v>
      </c>
      <c r="J68" s="33"/>
      <c r="K68" s="29" t="s">
        <v>44</v>
      </c>
      <c r="L68" s="55" t="s">
        <v>44</v>
      </c>
    </row>
    <row r="69" spans="2:12" ht="20.100000000000001" customHeight="1" x14ac:dyDescent="0.2">
      <c r="B69" s="22" t="s">
        <v>33</v>
      </c>
      <c r="C69" s="18">
        <v>45266</v>
      </c>
      <c r="D69" s="23"/>
      <c r="E69" s="24" t="s">
        <v>41</v>
      </c>
      <c r="F69" s="24" t="s">
        <v>41</v>
      </c>
      <c r="G69" s="24" t="s">
        <v>41</v>
      </c>
      <c r="H69" s="27" t="s">
        <v>43</v>
      </c>
      <c r="I69" s="27" t="s">
        <v>43</v>
      </c>
      <c r="J69" s="33"/>
      <c r="K69" s="25" t="s">
        <v>42</v>
      </c>
      <c r="L69" s="56" t="s">
        <v>42</v>
      </c>
    </row>
    <row r="70" spans="2:12" ht="20.100000000000001" customHeight="1" x14ac:dyDescent="0.2">
      <c r="B70" s="22" t="s">
        <v>35</v>
      </c>
      <c r="C70" s="18">
        <v>45267</v>
      </c>
      <c r="D70" s="32"/>
      <c r="E70" s="30" t="s">
        <v>45</v>
      </c>
      <c r="F70" s="30" t="s">
        <v>45</v>
      </c>
      <c r="G70" s="27" t="s">
        <v>43</v>
      </c>
      <c r="H70" s="27" t="s">
        <v>43</v>
      </c>
      <c r="I70" s="27" t="s">
        <v>43</v>
      </c>
      <c r="J70" s="33"/>
      <c r="K70" s="29" t="s">
        <v>44</v>
      </c>
      <c r="L70" s="55" t="s">
        <v>44</v>
      </c>
    </row>
    <row r="71" spans="2:12" ht="20.100000000000001" customHeight="1" x14ac:dyDescent="0.2">
      <c r="B71" s="20" t="s">
        <v>37</v>
      </c>
      <c r="C71" s="21">
        <v>45268</v>
      </c>
      <c r="D71" s="102"/>
      <c r="E71" s="103"/>
      <c r="F71" s="103"/>
      <c r="G71" s="103"/>
      <c r="H71" s="103"/>
      <c r="I71" s="103"/>
      <c r="J71" s="103"/>
      <c r="K71" s="103"/>
      <c r="L71" s="104"/>
    </row>
    <row r="72" spans="2:12" ht="20.100000000000001" customHeight="1" x14ac:dyDescent="0.2">
      <c r="B72" s="20" t="s">
        <v>39</v>
      </c>
      <c r="C72" s="21">
        <v>45269</v>
      </c>
      <c r="D72" s="102"/>
      <c r="E72" s="103"/>
      <c r="F72" s="103"/>
      <c r="G72" s="103"/>
      <c r="H72" s="103"/>
      <c r="I72" s="103"/>
      <c r="J72" s="103"/>
      <c r="K72" s="103"/>
      <c r="L72" s="104"/>
    </row>
    <row r="73" spans="2:12" ht="20.100000000000001" customHeight="1" x14ac:dyDescent="0.2">
      <c r="B73" s="20" t="s">
        <v>40</v>
      </c>
      <c r="C73" s="21">
        <v>45270</v>
      </c>
      <c r="D73" s="102"/>
      <c r="E73" s="103"/>
      <c r="F73" s="103"/>
      <c r="G73" s="103"/>
      <c r="H73" s="103"/>
      <c r="I73" s="103"/>
      <c r="J73" s="103"/>
      <c r="K73" s="103"/>
      <c r="L73" s="104"/>
    </row>
    <row r="74" spans="2:12" ht="20.100000000000001" customHeight="1" x14ac:dyDescent="0.2">
      <c r="B74" s="17" t="s">
        <v>29</v>
      </c>
      <c r="C74" s="18">
        <v>45271</v>
      </c>
      <c r="D74" s="84" t="s">
        <v>69</v>
      </c>
      <c r="E74" s="85"/>
      <c r="F74" s="85"/>
      <c r="G74" s="85"/>
      <c r="H74" s="85"/>
      <c r="I74" s="85"/>
      <c r="J74" s="85"/>
      <c r="K74" s="85"/>
      <c r="L74" s="86"/>
    </row>
    <row r="75" spans="2:12" ht="20.100000000000001" customHeight="1" x14ac:dyDescent="0.2">
      <c r="B75" s="17" t="s">
        <v>31</v>
      </c>
      <c r="C75" s="18">
        <v>45272</v>
      </c>
      <c r="D75" s="87"/>
      <c r="E75" s="88"/>
      <c r="F75" s="88"/>
      <c r="G75" s="88"/>
      <c r="H75" s="88"/>
      <c r="I75" s="88"/>
      <c r="J75" s="88"/>
      <c r="K75" s="88"/>
      <c r="L75" s="89"/>
    </row>
    <row r="76" spans="2:12" ht="20.100000000000001" customHeight="1" x14ac:dyDescent="0.2">
      <c r="B76" s="22" t="s">
        <v>33</v>
      </c>
      <c r="C76" s="18">
        <v>45273</v>
      </c>
      <c r="D76" s="87"/>
      <c r="E76" s="88"/>
      <c r="F76" s="88"/>
      <c r="G76" s="88"/>
      <c r="H76" s="88"/>
      <c r="I76" s="88"/>
      <c r="J76" s="88"/>
      <c r="K76" s="88"/>
      <c r="L76" s="89"/>
    </row>
    <row r="77" spans="2:12" ht="20.100000000000001" customHeight="1" x14ac:dyDescent="0.2">
      <c r="B77" s="17" t="s">
        <v>35</v>
      </c>
      <c r="C77" s="18">
        <v>45274</v>
      </c>
      <c r="D77" s="87"/>
      <c r="E77" s="88"/>
      <c r="F77" s="88"/>
      <c r="G77" s="88"/>
      <c r="H77" s="88"/>
      <c r="I77" s="88"/>
      <c r="J77" s="88"/>
      <c r="K77" s="88"/>
      <c r="L77" s="89"/>
    </row>
    <row r="78" spans="2:12" ht="20.100000000000001" customHeight="1" x14ac:dyDescent="0.2">
      <c r="B78" s="17" t="s">
        <v>37</v>
      </c>
      <c r="C78" s="18">
        <v>45275</v>
      </c>
      <c r="D78" s="90"/>
      <c r="E78" s="91"/>
      <c r="F78" s="91"/>
      <c r="G78" s="91"/>
      <c r="H78" s="91"/>
      <c r="I78" s="91"/>
      <c r="J78" s="91"/>
      <c r="K78" s="91"/>
      <c r="L78" s="92"/>
    </row>
    <row r="79" spans="2:12" ht="20.100000000000001" customHeight="1" x14ac:dyDescent="0.2">
      <c r="B79" s="20" t="s">
        <v>39</v>
      </c>
      <c r="C79" s="21">
        <v>45276</v>
      </c>
      <c r="D79" s="102"/>
      <c r="E79" s="103"/>
      <c r="F79" s="103"/>
      <c r="G79" s="103"/>
      <c r="H79" s="103"/>
      <c r="I79" s="103"/>
      <c r="J79" s="103"/>
      <c r="K79" s="103"/>
      <c r="L79" s="104"/>
    </row>
    <row r="80" spans="2:12" ht="20.100000000000001" customHeight="1" x14ac:dyDescent="0.2">
      <c r="B80" s="20" t="s">
        <v>40</v>
      </c>
      <c r="C80" s="21">
        <v>45277</v>
      </c>
      <c r="D80" s="102"/>
      <c r="E80" s="103"/>
      <c r="F80" s="103"/>
      <c r="G80" s="103"/>
      <c r="H80" s="103"/>
      <c r="I80" s="103"/>
      <c r="J80" s="103"/>
      <c r="K80" s="103"/>
      <c r="L80" s="104"/>
    </row>
    <row r="81" spans="2:12" ht="20.100000000000001" customHeight="1" x14ac:dyDescent="0.2">
      <c r="B81" s="20" t="s">
        <v>29</v>
      </c>
      <c r="C81" s="21">
        <v>45278</v>
      </c>
      <c r="D81" s="141" t="s">
        <v>46</v>
      </c>
      <c r="E81" s="142"/>
      <c r="F81" s="142"/>
      <c r="G81" s="142"/>
      <c r="H81" s="142"/>
      <c r="I81" s="142"/>
      <c r="J81" s="142"/>
      <c r="K81" s="142"/>
      <c r="L81" s="143"/>
    </row>
    <row r="82" spans="2:12" ht="20.100000000000001" customHeight="1" x14ac:dyDescent="0.2">
      <c r="B82" s="20" t="s">
        <v>31</v>
      </c>
      <c r="C82" s="21">
        <v>45300</v>
      </c>
      <c r="D82" s="141"/>
      <c r="E82" s="142"/>
      <c r="F82" s="142"/>
      <c r="G82" s="142"/>
      <c r="H82" s="142"/>
      <c r="I82" s="142"/>
      <c r="J82" s="142"/>
      <c r="K82" s="142"/>
      <c r="L82" s="143"/>
    </row>
    <row r="83" spans="2:12" ht="20.100000000000001" customHeight="1" x14ac:dyDescent="0.2">
      <c r="B83" s="17" t="s">
        <v>33</v>
      </c>
      <c r="C83" s="18">
        <v>45301</v>
      </c>
      <c r="D83" s="23"/>
      <c r="F83" s="27" t="s">
        <v>43</v>
      </c>
      <c r="G83" s="27" t="s">
        <v>43</v>
      </c>
      <c r="H83" s="27" t="s">
        <v>43</v>
      </c>
      <c r="I83" s="19"/>
      <c r="J83" s="25" t="s">
        <v>42</v>
      </c>
      <c r="K83" s="25" t="s">
        <v>42</v>
      </c>
      <c r="L83" s="56" t="s">
        <v>42</v>
      </c>
    </row>
    <row r="84" spans="2:12" ht="20.100000000000001" customHeight="1" x14ac:dyDescent="0.2">
      <c r="B84" s="17" t="s">
        <v>35</v>
      </c>
      <c r="C84" s="18">
        <v>45302</v>
      </c>
      <c r="D84" s="23"/>
      <c r="E84" s="30" t="s">
        <v>45</v>
      </c>
      <c r="F84" s="30" t="s">
        <v>45</v>
      </c>
      <c r="G84" s="27" t="s">
        <v>43</v>
      </c>
      <c r="H84" s="27" t="s">
        <v>43</v>
      </c>
      <c r="I84" s="19"/>
      <c r="J84" s="25" t="s">
        <v>42</v>
      </c>
      <c r="K84" s="25" t="s">
        <v>42</v>
      </c>
      <c r="L84" s="56" t="s">
        <v>42</v>
      </c>
    </row>
    <row r="85" spans="2:12" ht="20.100000000000001" customHeight="1" x14ac:dyDescent="0.2">
      <c r="B85" s="17" t="s">
        <v>37</v>
      </c>
      <c r="C85" s="18">
        <v>45303</v>
      </c>
      <c r="D85" s="23"/>
      <c r="F85" s="27" t="s">
        <v>43</v>
      </c>
      <c r="G85" s="27" t="s">
        <v>43</v>
      </c>
      <c r="H85" s="27" t="s">
        <v>43</v>
      </c>
      <c r="I85" s="19"/>
      <c r="J85" s="25" t="s">
        <v>42</v>
      </c>
      <c r="K85" s="25" t="s">
        <v>42</v>
      </c>
      <c r="L85" s="56" t="s">
        <v>42</v>
      </c>
    </row>
    <row r="86" spans="2:12" ht="20.100000000000001" customHeight="1" x14ac:dyDescent="0.2">
      <c r="B86" s="20" t="s">
        <v>39</v>
      </c>
      <c r="C86" s="21">
        <v>45304</v>
      </c>
      <c r="D86" s="102"/>
      <c r="E86" s="103"/>
      <c r="F86" s="103"/>
      <c r="G86" s="103"/>
      <c r="H86" s="103"/>
      <c r="I86" s="103"/>
      <c r="J86" s="103"/>
      <c r="K86" s="103"/>
      <c r="L86" s="104"/>
    </row>
    <row r="87" spans="2:12" ht="20.100000000000001" customHeight="1" x14ac:dyDescent="0.2">
      <c r="B87" s="20" t="s">
        <v>40</v>
      </c>
      <c r="C87" s="21">
        <v>45305</v>
      </c>
      <c r="D87" s="102"/>
      <c r="E87" s="103"/>
      <c r="F87" s="103"/>
      <c r="G87" s="103"/>
      <c r="H87" s="103"/>
      <c r="I87" s="103"/>
      <c r="J87" s="103"/>
      <c r="K87" s="103"/>
      <c r="L87" s="104"/>
    </row>
    <row r="88" spans="2:12" ht="20.100000000000001" customHeight="1" x14ac:dyDescent="0.2">
      <c r="B88" s="17" t="s">
        <v>29</v>
      </c>
      <c r="C88" s="18">
        <v>45306</v>
      </c>
      <c r="D88" s="84" t="s">
        <v>69</v>
      </c>
      <c r="E88" s="85"/>
      <c r="F88" s="85"/>
      <c r="G88" s="85"/>
      <c r="H88" s="85"/>
      <c r="I88" s="85"/>
      <c r="J88" s="85"/>
      <c r="K88" s="85"/>
      <c r="L88" s="86"/>
    </row>
    <row r="89" spans="2:12" ht="20.100000000000001" customHeight="1" x14ac:dyDescent="0.2">
      <c r="B89" s="17" t="s">
        <v>31</v>
      </c>
      <c r="C89" s="18">
        <v>45307</v>
      </c>
      <c r="D89" s="87"/>
      <c r="E89" s="88"/>
      <c r="F89" s="88"/>
      <c r="G89" s="88"/>
      <c r="H89" s="88"/>
      <c r="I89" s="88"/>
      <c r="J89" s="88"/>
      <c r="K89" s="88"/>
      <c r="L89" s="89"/>
    </row>
    <row r="90" spans="2:12" ht="20.100000000000001" customHeight="1" x14ac:dyDescent="0.2">
      <c r="B90" s="17" t="s">
        <v>33</v>
      </c>
      <c r="C90" s="18">
        <v>45308</v>
      </c>
      <c r="D90" s="87"/>
      <c r="E90" s="88"/>
      <c r="F90" s="88"/>
      <c r="G90" s="88"/>
      <c r="H90" s="88"/>
      <c r="I90" s="88"/>
      <c r="J90" s="88"/>
      <c r="K90" s="88"/>
      <c r="L90" s="89"/>
    </row>
    <row r="91" spans="2:12" ht="20.100000000000001" customHeight="1" x14ac:dyDescent="0.2">
      <c r="B91" s="17" t="s">
        <v>35</v>
      </c>
      <c r="C91" s="18">
        <v>45309</v>
      </c>
      <c r="D91" s="87"/>
      <c r="E91" s="88"/>
      <c r="F91" s="88"/>
      <c r="G91" s="88"/>
      <c r="H91" s="88"/>
      <c r="I91" s="88"/>
      <c r="J91" s="88"/>
      <c r="K91" s="88"/>
      <c r="L91" s="89"/>
    </row>
    <row r="92" spans="2:12" ht="20.100000000000001" customHeight="1" thickBot="1" x14ac:dyDescent="0.25">
      <c r="B92" s="35" t="s">
        <v>37</v>
      </c>
      <c r="C92" s="36">
        <v>45310</v>
      </c>
      <c r="D92" s="151"/>
      <c r="E92" s="152"/>
      <c r="F92" s="152"/>
      <c r="G92" s="152"/>
      <c r="H92" s="152"/>
      <c r="I92" s="152"/>
      <c r="J92" s="152"/>
      <c r="K92" s="152"/>
      <c r="L92" s="153"/>
    </row>
    <row r="93" spans="2:12" ht="20.100000000000001" customHeight="1" x14ac:dyDescent="0.2">
      <c r="B93" s="77" t="s">
        <v>47</v>
      </c>
      <c r="C93" s="78"/>
      <c r="D93" s="79"/>
      <c r="E93" s="79"/>
      <c r="F93" s="79"/>
      <c r="G93" s="79"/>
      <c r="H93" s="79"/>
      <c r="I93" s="79"/>
      <c r="J93" s="79"/>
      <c r="K93" s="79"/>
      <c r="L93" s="80"/>
    </row>
    <row r="94" spans="2:12" ht="20.100000000000001" customHeight="1" thickBot="1" x14ac:dyDescent="0.25">
      <c r="B94" s="81"/>
      <c r="C94" s="82"/>
      <c r="D94" s="82"/>
      <c r="E94" s="82"/>
      <c r="F94" s="82"/>
      <c r="G94" s="82"/>
      <c r="H94" s="82"/>
      <c r="I94" s="82"/>
      <c r="J94" s="82"/>
      <c r="K94" s="82"/>
      <c r="L94" s="83"/>
    </row>
    <row r="95" spans="2:12" x14ac:dyDescent="0.2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2" x14ac:dyDescent="0.2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2:1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2:1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2:1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2:1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2:1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2:1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2:1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2:1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2:1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2:1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2:1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2:1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2:1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2:1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2:1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2:1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2:1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2:1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2:1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2:1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2:1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2:1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2:1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2:1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2:1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2:1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2:1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2:1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2:1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2:1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2:1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2:1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2:1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2:1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2:1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2:1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2:1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2:1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2:1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2:1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2:1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2:1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2:1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2:1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2:1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2:1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2:1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2:1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2:1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2:1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2:1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2:1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2:1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2:1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2:1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2:1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2:1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2:1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2:1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2:1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2:1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2:1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2:1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2:1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2:1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2:1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2:1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2:1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2:1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2:1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2:1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2:1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2:1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2:1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2:1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2:1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2:1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2:1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2:1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2:1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2:1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2:1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2:1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2:11" x14ac:dyDescent="0.2">
      <c r="B946" s="43"/>
      <c r="C946" s="43"/>
      <c r="D946" s="43"/>
      <c r="E946" s="43"/>
      <c r="F946" s="43"/>
      <c r="G946" s="43"/>
      <c r="H946" s="43"/>
      <c r="I946" s="44"/>
      <c r="J946" s="44"/>
      <c r="K946" s="44"/>
    </row>
  </sheetData>
  <mergeCells count="43">
    <mergeCell ref="D24:L24"/>
    <mergeCell ref="B2:L2"/>
    <mergeCell ref="B3:L3"/>
    <mergeCell ref="B4:L4"/>
    <mergeCell ref="B5:L5"/>
    <mergeCell ref="B6:C7"/>
    <mergeCell ref="D6:D7"/>
    <mergeCell ref="E6:G6"/>
    <mergeCell ref="H6:H7"/>
    <mergeCell ref="I6:L8"/>
    <mergeCell ref="B8:C8"/>
    <mergeCell ref="B9:L9"/>
    <mergeCell ref="B10:C10"/>
    <mergeCell ref="D16:L16"/>
    <mergeCell ref="D17:L17"/>
    <mergeCell ref="D23:L23"/>
    <mergeCell ref="D65:L65"/>
    <mergeCell ref="D30:L30"/>
    <mergeCell ref="D31:L31"/>
    <mergeCell ref="D37:L37"/>
    <mergeCell ref="D38:L38"/>
    <mergeCell ref="D44:L44"/>
    <mergeCell ref="D45:L45"/>
    <mergeCell ref="D51:L51"/>
    <mergeCell ref="D52:L52"/>
    <mergeCell ref="D58:L58"/>
    <mergeCell ref="D59:L59"/>
    <mergeCell ref="D81:L82"/>
    <mergeCell ref="D86:L86"/>
    <mergeCell ref="D87:L87"/>
    <mergeCell ref="B93:L94"/>
    <mergeCell ref="D18:L22"/>
    <mergeCell ref="D46:L50"/>
    <mergeCell ref="D60:L64"/>
    <mergeCell ref="D74:L78"/>
    <mergeCell ref="D88:L92"/>
    <mergeCell ref="D32:L36"/>
    <mergeCell ref="D66:L66"/>
    <mergeCell ref="D71:L71"/>
    <mergeCell ref="D72:L72"/>
    <mergeCell ref="D73:L73"/>
    <mergeCell ref="D79:L79"/>
    <mergeCell ref="D80:L8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9EF59-7756-9746-8D79-DAC50907496F}">
  <sheetPr>
    <tabColor rgb="FFFF0000"/>
  </sheetPr>
  <dimension ref="B1:P941"/>
  <sheetViews>
    <sheetView zoomScale="75" workbookViewId="0">
      <selection activeCell="D12" sqref="D12"/>
    </sheetView>
  </sheetViews>
  <sheetFormatPr defaultColWidth="8.85546875" defaultRowHeight="14.25" x14ac:dyDescent="0.2"/>
  <cols>
    <col min="1" max="1" width="8.85546875" style="2"/>
    <col min="2" max="8" width="18.85546875" style="33" customWidth="1"/>
    <col min="9" max="9" width="18.85546875" style="45" customWidth="1"/>
    <col min="10" max="11" width="19.42578125" style="45" bestFit="1" customWidth="1"/>
    <col min="12" max="12" width="19.42578125" style="2" bestFit="1" customWidth="1"/>
    <col min="13" max="13" width="3.42578125" style="2" customWidth="1"/>
    <col min="14" max="14" width="4" style="2" customWidth="1"/>
    <col min="15" max="15" width="14" style="2" customWidth="1"/>
    <col min="16" max="16384" width="8.85546875" style="2"/>
  </cols>
  <sheetData>
    <row r="1" spans="2:16" ht="1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6" ht="20.100000000000001" customHeight="1" x14ac:dyDescent="0.2">
      <c r="B2" s="105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2:16" ht="20.100000000000001" customHeight="1" x14ac:dyDescent="0.2"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2:16" ht="20.100000000000001" customHeight="1" thickBot="1" x14ac:dyDescent="0.25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  <c r="M4" s="46"/>
      <c r="N4" s="46"/>
    </row>
    <row r="5" spans="2:16" ht="39.950000000000003" customHeight="1" thickBot="1" x14ac:dyDescent="0.25">
      <c r="B5" s="114" t="s">
        <v>59</v>
      </c>
      <c r="C5" s="115"/>
      <c r="D5" s="115"/>
      <c r="E5" s="115"/>
      <c r="F5" s="115"/>
      <c r="G5" s="115"/>
      <c r="H5" s="115"/>
      <c r="I5" s="115"/>
      <c r="J5" s="115"/>
      <c r="K5" s="115"/>
      <c r="L5" s="116"/>
    </row>
    <row r="6" spans="2:16" ht="30" customHeight="1" x14ac:dyDescent="0.2">
      <c r="B6" s="155" t="s">
        <v>4</v>
      </c>
      <c r="C6" s="156"/>
      <c r="D6" s="159" t="s">
        <v>60</v>
      </c>
      <c r="E6" s="161" t="s">
        <v>61</v>
      </c>
      <c r="F6" s="162"/>
      <c r="G6" s="162"/>
      <c r="H6" s="163" t="s">
        <v>62</v>
      </c>
      <c r="I6" s="127" t="s">
        <v>8</v>
      </c>
      <c r="J6" s="128"/>
      <c r="K6" s="128"/>
      <c r="L6" s="129"/>
    </row>
    <row r="7" spans="2:16" ht="36" x14ac:dyDescent="0.2">
      <c r="B7" s="157"/>
      <c r="C7" s="158"/>
      <c r="D7" s="160"/>
      <c r="E7" s="59" t="s">
        <v>63</v>
      </c>
      <c r="F7" s="60" t="s">
        <v>64</v>
      </c>
      <c r="G7" s="61" t="s">
        <v>65</v>
      </c>
      <c r="H7" s="164"/>
      <c r="I7" s="130"/>
      <c r="J7" s="130"/>
      <c r="K7" s="130"/>
      <c r="L7" s="131"/>
    </row>
    <row r="8" spans="2:16" ht="30" customHeight="1" thickBot="1" x14ac:dyDescent="0.25">
      <c r="B8" s="165" t="s">
        <v>12</v>
      </c>
      <c r="C8" s="166"/>
      <c r="D8" s="6" t="s">
        <v>13</v>
      </c>
      <c r="E8" s="6" t="s">
        <v>50</v>
      </c>
      <c r="F8" s="6" t="s">
        <v>66</v>
      </c>
      <c r="G8" s="6" t="s">
        <v>67</v>
      </c>
      <c r="H8" s="6" t="s">
        <v>68</v>
      </c>
      <c r="I8" s="132"/>
      <c r="J8" s="132"/>
      <c r="K8" s="132"/>
      <c r="L8" s="133"/>
    </row>
    <row r="9" spans="2:16" ht="39.950000000000003" customHeight="1" thickBot="1" x14ac:dyDescent="0.25">
      <c r="B9" s="136" t="s">
        <v>53</v>
      </c>
      <c r="C9" s="137"/>
      <c r="D9" s="137"/>
      <c r="E9" s="137"/>
      <c r="F9" s="137"/>
      <c r="G9" s="137"/>
      <c r="H9" s="137"/>
      <c r="I9" s="137"/>
      <c r="J9" s="137"/>
      <c r="K9" s="137"/>
      <c r="L9" s="138"/>
    </row>
    <row r="10" spans="2:16" ht="20.100000000000001" customHeight="1" thickBot="1" x14ac:dyDescent="0.25">
      <c r="B10" s="139" t="s">
        <v>19</v>
      </c>
      <c r="C10" s="140"/>
      <c r="D10" s="4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25</v>
      </c>
      <c r="J10" s="9" t="s">
        <v>26</v>
      </c>
      <c r="K10" s="10" t="s">
        <v>27</v>
      </c>
      <c r="L10" s="11" t="s">
        <v>28</v>
      </c>
    </row>
    <row r="11" spans="2:16" ht="20.100000000000001" customHeight="1" x14ac:dyDescent="0.2">
      <c r="B11" s="12" t="s">
        <v>29</v>
      </c>
      <c r="C11" s="13">
        <v>45208</v>
      </c>
      <c r="D11" s="50"/>
      <c r="E11" s="51" t="s">
        <v>41</v>
      </c>
      <c r="F11" s="51" t="s">
        <v>41</v>
      </c>
      <c r="G11" s="52" t="s">
        <v>43</v>
      </c>
      <c r="H11" s="52" t="s">
        <v>43</v>
      </c>
      <c r="I11" s="52" t="s">
        <v>43</v>
      </c>
      <c r="J11" s="14"/>
      <c r="K11" s="53" t="s">
        <v>42</v>
      </c>
      <c r="L11" s="54" t="s">
        <v>42</v>
      </c>
      <c r="O11" s="16" t="s">
        <v>30</v>
      </c>
      <c r="P11" s="2">
        <f>COUNTIF(B11:L92,"Biologia e Gen.")</f>
        <v>73</v>
      </c>
    </row>
    <row r="12" spans="2:16" ht="20.100000000000001" customHeight="1" x14ac:dyDescent="0.2">
      <c r="B12" s="17" t="s">
        <v>31</v>
      </c>
      <c r="C12" s="18">
        <v>45209</v>
      </c>
      <c r="D12" s="23"/>
      <c r="E12" s="30" t="s">
        <v>45</v>
      </c>
      <c r="F12" s="30" t="s">
        <v>45</v>
      </c>
      <c r="G12" s="27" t="s">
        <v>43</v>
      </c>
      <c r="H12" s="27" t="s">
        <v>43</v>
      </c>
      <c r="I12" s="27" t="s">
        <v>43</v>
      </c>
      <c r="J12" s="19"/>
      <c r="K12" s="29" t="s">
        <v>44</v>
      </c>
      <c r="L12" s="55" t="s">
        <v>44</v>
      </c>
      <c r="O12" s="16" t="s">
        <v>32</v>
      </c>
      <c r="P12" s="2">
        <f>COUNTIF(B11:L94,"Fisica")</f>
        <v>29</v>
      </c>
    </row>
    <row r="13" spans="2:16" ht="20.100000000000001" customHeight="1" x14ac:dyDescent="0.2">
      <c r="B13" s="17" t="s">
        <v>33</v>
      </c>
      <c r="C13" s="18">
        <v>45210</v>
      </c>
      <c r="D13" s="23"/>
      <c r="E13" s="24" t="s">
        <v>41</v>
      </c>
      <c r="F13" s="24" t="s">
        <v>41</v>
      </c>
      <c r="G13" s="27" t="s">
        <v>43</v>
      </c>
      <c r="H13" s="27" t="s">
        <v>43</v>
      </c>
      <c r="I13" s="27" t="s">
        <v>43</v>
      </c>
      <c r="J13" s="19"/>
      <c r="K13" s="25" t="s">
        <v>42</v>
      </c>
      <c r="L13" s="56" t="s">
        <v>42</v>
      </c>
      <c r="O13" s="16" t="s">
        <v>34</v>
      </c>
      <c r="P13" s="2">
        <f>COUNTIF(B11:L92,"Statistica")</f>
        <v>22</v>
      </c>
    </row>
    <row r="14" spans="2:16" ht="20.100000000000001" customHeight="1" x14ac:dyDescent="0.2">
      <c r="B14" s="17" t="s">
        <v>35</v>
      </c>
      <c r="C14" s="18">
        <v>45211</v>
      </c>
      <c r="D14" s="23"/>
      <c r="E14" s="30" t="s">
        <v>45</v>
      </c>
      <c r="F14" s="30" t="s">
        <v>45</v>
      </c>
      <c r="G14" s="27" t="s">
        <v>43</v>
      </c>
      <c r="H14" s="27" t="s">
        <v>43</v>
      </c>
      <c r="I14" s="27" t="s">
        <v>43</v>
      </c>
      <c r="J14" s="19"/>
      <c r="K14" s="29" t="s">
        <v>44</v>
      </c>
      <c r="L14" s="55" t="s">
        <v>44</v>
      </c>
      <c r="O14" s="16" t="s">
        <v>36</v>
      </c>
      <c r="P14" s="2">
        <f>COUNTIF(B11:L92,"Informatica")</f>
        <v>22</v>
      </c>
    </row>
    <row r="15" spans="2:16" ht="20.100000000000001" customHeight="1" x14ac:dyDescent="0.2">
      <c r="B15" s="17" t="s">
        <v>37</v>
      </c>
      <c r="C15" s="18">
        <v>45212</v>
      </c>
      <c r="D15" s="23"/>
      <c r="E15" s="24" t="s">
        <v>41</v>
      </c>
      <c r="F15" s="24" t="s">
        <v>41</v>
      </c>
      <c r="G15" s="27" t="s">
        <v>43</v>
      </c>
      <c r="H15" s="27" t="s">
        <v>43</v>
      </c>
      <c r="I15" s="27" t="s">
        <v>43</v>
      </c>
      <c r="J15" s="19"/>
      <c r="K15" s="25" t="s">
        <v>42</v>
      </c>
      <c r="L15" s="56" t="s">
        <v>42</v>
      </c>
      <c r="O15" s="16" t="s">
        <v>38</v>
      </c>
      <c r="P15" s="2">
        <f>COUNTIF(B11:L92,"Chimica e Prop. Bioch.")</f>
        <v>44</v>
      </c>
    </row>
    <row r="16" spans="2:16" ht="20.100000000000001" customHeight="1" x14ac:dyDescent="0.2">
      <c r="B16" s="20" t="s">
        <v>39</v>
      </c>
      <c r="C16" s="21">
        <v>45213</v>
      </c>
      <c r="D16" s="102"/>
      <c r="E16" s="103"/>
      <c r="F16" s="103"/>
      <c r="G16" s="103"/>
      <c r="H16" s="103"/>
      <c r="I16" s="103"/>
      <c r="J16" s="103"/>
      <c r="K16" s="103"/>
      <c r="L16" s="104"/>
    </row>
    <row r="17" spans="2:15" ht="20.100000000000001" customHeight="1" x14ac:dyDescent="0.2">
      <c r="B17" s="20" t="s">
        <v>40</v>
      </c>
      <c r="C17" s="21">
        <v>45214</v>
      </c>
      <c r="D17" s="102"/>
      <c r="E17" s="103"/>
      <c r="F17" s="103"/>
      <c r="G17" s="103"/>
      <c r="H17" s="103"/>
      <c r="I17" s="103"/>
      <c r="J17" s="103"/>
      <c r="K17" s="103"/>
      <c r="L17" s="104"/>
    </row>
    <row r="18" spans="2:15" ht="20.100000000000001" customHeight="1" x14ac:dyDescent="0.2">
      <c r="B18" s="22" t="s">
        <v>29</v>
      </c>
      <c r="C18" s="18">
        <v>45215</v>
      </c>
      <c r="D18" s="84" t="s">
        <v>69</v>
      </c>
      <c r="E18" s="85"/>
      <c r="F18" s="85"/>
      <c r="G18" s="85"/>
      <c r="H18" s="85"/>
      <c r="I18" s="85"/>
      <c r="J18" s="85"/>
      <c r="K18" s="85"/>
      <c r="L18" s="86"/>
      <c r="O18" s="62"/>
    </row>
    <row r="19" spans="2:15" ht="20.100000000000001" customHeight="1" x14ac:dyDescent="0.2">
      <c r="B19" s="17" t="s">
        <v>31</v>
      </c>
      <c r="C19" s="18">
        <v>45216</v>
      </c>
      <c r="D19" s="87"/>
      <c r="E19" s="88"/>
      <c r="F19" s="88"/>
      <c r="G19" s="88"/>
      <c r="H19" s="88"/>
      <c r="I19" s="88"/>
      <c r="J19" s="88"/>
      <c r="K19" s="88"/>
      <c r="L19" s="89"/>
    </row>
    <row r="20" spans="2:15" ht="20.100000000000001" customHeight="1" x14ac:dyDescent="0.2">
      <c r="B20" s="17" t="s">
        <v>33</v>
      </c>
      <c r="C20" s="18">
        <v>45217</v>
      </c>
      <c r="D20" s="87"/>
      <c r="E20" s="88"/>
      <c r="F20" s="88"/>
      <c r="G20" s="88"/>
      <c r="H20" s="88"/>
      <c r="I20" s="88"/>
      <c r="J20" s="88"/>
      <c r="K20" s="88"/>
      <c r="L20" s="89"/>
    </row>
    <row r="21" spans="2:15" ht="20.100000000000001" customHeight="1" x14ac:dyDescent="0.2">
      <c r="B21" s="17" t="s">
        <v>35</v>
      </c>
      <c r="C21" s="18">
        <v>45218</v>
      </c>
      <c r="D21" s="87"/>
      <c r="E21" s="88"/>
      <c r="F21" s="88"/>
      <c r="G21" s="88"/>
      <c r="H21" s="88"/>
      <c r="I21" s="88"/>
      <c r="J21" s="88"/>
      <c r="K21" s="88"/>
      <c r="L21" s="89"/>
    </row>
    <row r="22" spans="2:15" ht="20.100000000000001" customHeight="1" x14ac:dyDescent="0.2">
      <c r="B22" s="17" t="s">
        <v>37</v>
      </c>
      <c r="C22" s="18">
        <v>45219</v>
      </c>
      <c r="D22" s="90"/>
      <c r="E22" s="91"/>
      <c r="F22" s="91"/>
      <c r="G22" s="91"/>
      <c r="H22" s="91"/>
      <c r="I22" s="91"/>
      <c r="J22" s="91"/>
      <c r="K22" s="91"/>
      <c r="L22" s="92"/>
    </row>
    <row r="23" spans="2:15" ht="20.100000000000001" customHeight="1" x14ac:dyDescent="0.2">
      <c r="B23" s="20" t="s">
        <v>39</v>
      </c>
      <c r="C23" s="21">
        <v>45220</v>
      </c>
      <c r="D23" s="102"/>
      <c r="E23" s="103"/>
      <c r="F23" s="103"/>
      <c r="G23" s="103"/>
      <c r="H23" s="103"/>
      <c r="I23" s="103"/>
      <c r="J23" s="103"/>
      <c r="K23" s="103"/>
      <c r="L23" s="104"/>
    </row>
    <row r="24" spans="2:15" ht="20.100000000000001" customHeight="1" x14ac:dyDescent="0.2">
      <c r="B24" s="20" t="s">
        <v>40</v>
      </c>
      <c r="C24" s="21">
        <v>45221</v>
      </c>
      <c r="D24" s="102"/>
      <c r="E24" s="103"/>
      <c r="F24" s="103"/>
      <c r="G24" s="103"/>
      <c r="H24" s="103"/>
      <c r="I24" s="103"/>
      <c r="J24" s="103"/>
      <c r="K24" s="103"/>
      <c r="L24" s="104"/>
    </row>
    <row r="25" spans="2:15" ht="20.100000000000001" customHeight="1" x14ac:dyDescent="0.2">
      <c r="B25" s="17" t="s">
        <v>29</v>
      </c>
      <c r="C25" s="18">
        <v>45222</v>
      </c>
      <c r="D25" s="23"/>
      <c r="E25" s="24" t="s">
        <v>41</v>
      </c>
      <c r="F25" s="24" t="s">
        <v>41</v>
      </c>
      <c r="G25" s="27" t="s">
        <v>43</v>
      </c>
      <c r="H25" s="27" t="s">
        <v>43</v>
      </c>
      <c r="I25" s="27" t="s">
        <v>43</v>
      </c>
      <c r="J25" s="19"/>
      <c r="K25" s="25" t="s">
        <v>42</v>
      </c>
      <c r="L25" s="56" t="s">
        <v>42</v>
      </c>
    </row>
    <row r="26" spans="2:15" ht="20.100000000000001" customHeight="1" x14ac:dyDescent="0.2">
      <c r="B26" s="17" t="s">
        <v>31</v>
      </c>
      <c r="C26" s="18">
        <v>45223</v>
      </c>
      <c r="D26" s="23"/>
      <c r="E26" s="30" t="s">
        <v>45</v>
      </c>
      <c r="F26" s="30" t="s">
        <v>45</v>
      </c>
      <c r="G26" s="27" t="s">
        <v>43</v>
      </c>
      <c r="H26" s="27" t="s">
        <v>43</v>
      </c>
      <c r="I26" s="27" t="s">
        <v>43</v>
      </c>
      <c r="J26" s="19"/>
      <c r="K26" s="29" t="s">
        <v>44</v>
      </c>
      <c r="L26" s="55" t="s">
        <v>44</v>
      </c>
    </row>
    <row r="27" spans="2:15" ht="20.100000000000001" customHeight="1" x14ac:dyDescent="0.2">
      <c r="B27" s="17" t="s">
        <v>33</v>
      </c>
      <c r="C27" s="18">
        <v>45224</v>
      </c>
      <c r="D27" s="23"/>
      <c r="E27" s="24" t="s">
        <v>41</v>
      </c>
      <c r="F27" s="24" t="s">
        <v>41</v>
      </c>
      <c r="G27" s="27" t="s">
        <v>43</v>
      </c>
      <c r="H27" s="27" t="s">
        <v>43</v>
      </c>
      <c r="I27" s="27" t="s">
        <v>43</v>
      </c>
      <c r="J27" s="19"/>
      <c r="K27" s="25" t="s">
        <v>42</v>
      </c>
      <c r="L27" s="56" t="s">
        <v>42</v>
      </c>
    </row>
    <row r="28" spans="2:15" ht="20.100000000000001" customHeight="1" x14ac:dyDescent="0.2">
      <c r="B28" s="17" t="s">
        <v>35</v>
      </c>
      <c r="C28" s="18">
        <v>45225</v>
      </c>
      <c r="D28" s="23"/>
      <c r="E28" s="30" t="s">
        <v>45</v>
      </c>
      <c r="F28" s="30" t="s">
        <v>45</v>
      </c>
      <c r="G28" s="27" t="s">
        <v>43</v>
      </c>
      <c r="H28" s="27" t="s">
        <v>43</v>
      </c>
      <c r="I28" s="27" t="s">
        <v>43</v>
      </c>
      <c r="J28" s="19"/>
      <c r="K28" s="29" t="s">
        <v>44</v>
      </c>
      <c r="L28" s="55" t="s">
        <v>44</v>
      </c>
    </row>
    <row r="29" spans="2:15" ht="20.100000000000001" customHeight="1" x14ac:dyDescent="0.2">
      <c r="B29" s="17" t="s">
        <v>37</v>
      </c>
      <c r="C29" s="18">
        <v>45226</v>
      </c>
      <c r="D29" s="23"/>
      <c r="E29" s="24" t="s">
        <v>41</v>
      </c>
      <c r="F29" s="24" t="s">
        <v>41</v>
      </c>
      <c r="G29" s="27" t="s">
        <v>43</v>
      </c>
      <c r="H29" s="27" t="s">
        <v>43</v>
      </c>
      <c r="I29" s="27" t="s">
        <v>43</v>
      </c>
      <c r="J29" s="19"/>
      <c r="K29" s="25" t="s">
        <v>42</v>
      </c>
      <c r="L29" s="56" t="s">
        <v>42</v>
      </c>
    </row>
    <row r="30" spans="2:15" ht="20.100000000000001" customHeight="1" x14ac:dyDescent="0.2">
      <c r="B30" s="20" t="s">
        <v>39</v>
      </c>
      <c r="C30" s="21">
        <v>45227</v>
      </c>
      <c r="D30" s="102"/>
      <c r="E30" s="103"/>
      <c r="F30" s="103"/>
      <c r="G30" s="103"/>
      <c r="H30" s="103"/>
      <c r="I30" s="103"/>
      <c r="J30" s="103"/>
      <c r="K30" s="103"/>
      <c r="L30" s="104"/>
    </row>
    <row r="31" spans="2:15" ht="20.100000000000001" customHeight="1" x14ac:dyDescent="0.2">
      <c r="B31" s="20" t="s">
        <v>40</v>
      </c>
      <c r="C31" s="21">
        <v>45228</v>
      </c>
      <c r="D31" s="102"/>
      <c r="E31" s="103"/>
      <c r="F31" s="103"/>
      <c r="G31" s="103"/>
      <c r="H31" s="103"/>
      <c r="I31" s="103"/>
      <c r="J31" s="103"/>
      <c r="K31" s="103"/>
      <c r="L31" s="104"/>
    </row>
    <row r="32" spans="2:15" ht="20.100000000000001" customHeight="1" x14ac:dyDescent="0.2">
      <c r="B32" s="17" t="s">
        <v>29</v>
      </c>
      <c r="C32" s="18">
        <v>45229</v>
      </c>
      <c r="D32" s="84" t="s">
        <v>69</v>
      </c>
      <c r="E32" s="85"/>
      <c r="F32" s="85"/>
      <c r="G32" s="85"/>
      <c r="H32" s="85"/>
      <c r="I32" s="85"/>
      <c r="J32" s="85"/>
      <c r="K32" s="85"/>
      <c r="L32" s="86"/>
    </row>
    <row r="33" spans="2:12" ht="20.100000000000001" customHeight="1" x14ac:dyDescent="0.2">
      <c r="B33" s="17" t="s">
        <v>31</v>
      </c>
      <c r="C33" s="18">
        <v>45230</v>
      </c>
      <c r="D33" s="87"/>
      <c r="E33" s="88"/>
      <c r="F33" s="88"/>
      <c r="G33" s="88"/>
      <c r="H33" s="88"/>
      <c r="I33" s="88"/>
      <c r="J33" s="88"/>
      <c r="K33" s="88"/>
      <c r="L33" s="89"/>
    </row>
    <row r="34" spans="2:12" ht="20.100000000000001" customHeight="1" x14ac:dyDescent="0.2">
      <c r="B34" s="20" t="s">
        <v>33</v>
      </c>
      <c r="C34" s="21">
        <v>45231</v>
      </c>
      <c r="D34" s="87"/>
      <c r="E34" s="88"/>
      <c r="F34" s="88"/>
      <c r="G34" s="88"/>
      <c r="H34" s="88"/>
      <c r="I34" s="88"/>
      <c r="J34" s="88"/>
      <c r="K34" s="88"/>
      <c r="L34" s="89"/>
    </row>
    <row r="35" spans="2:12" ht="20.100000000000001" customHeight="1" x14ac:dyDescent="0.2">
      <c r="B35" s="17" t="s">
        <v>35</v>
      </c>
      <c r="C35" s="18">
        <v>45232</v>
      </c>
      <c r="D35" s="87"/>
      <c r="E35" s="88"/>
      <c r="F35" s="88"/>
      <c r="G35" s="88"/>
      <c r="H35" s="88"/>
      <c r="I35" s="88"/>
      <c r="J35" s="88"/>
      <c r="K35" s="88"/>
      <c r="L35" s="89"/>
    </row>
    <row r="36" spans="2:12" ht="20.100000000000001" customHeight="1" x14ac:dyDescent="0.2">
      <c r="B36" s="17" t="s">
        <v>37</v>
      </c>
      <c r="C36" s="18">
        <v>45233</v>
      </c>
      <c r="D36" s="90"/>
      <c r="E36" s="91"/>
      <c r="F36" s="91"/>
      <c r="G36" s="91"/>
      <c r="H36" s="91"/>
      <c r="I36" s="91"/>
      <c r="J36" s="91"/>
      <c r="K36" s="91"/>
      <c r="L36" s="92"/>
    </row>
    <row r="37" spans="2:12" ht="20.100000000000001" customHeight="1" x14ac:dyDescent="0.2">
      <c r="B37" s="20" t="s">
        <v>39</v>
      </c>
      <c r="C37" s="21">
        <v>45234</v>
      </c>
      <c r="D37" s="102"/>
      <c r="E37" s="103"/>
      <c r="F37" s="103"/>
      <c r="G37" s="103"/>
      <c r="H37" s="103"/>
      <c r="I37" s="103"/>
      <c r="J37" s="103"/>
      <c r="K37" s="103"/>
      <c r="L37" s="104"/>
    </row>
    <row r="38" spans="2:12" ht="20.100000000000001" customHeight="1" x14ac:dyDescent="0.2">
      <c r="B38" s="20" t="s">
        <v>40</v>
      </c>
      <c r="C38" s="21">
        <v>45235</v>
      </c>
      <c r="D38" s="102"/>
      <c r="E38" s="103"/>
      <c r="F38" s="103"/>
      <c r="G38" s="103"/>
      <c r="H38" s="103"/>
      <c r="I38" s="103"/>
      <c r="J38" s="103"/>
      <c r="K38" s="103"/>
      <c r="L38" s="104"/>
    </row>
    <row r="39" spans="2:12" ht="20.100000000000001" customHeight="1" x14ac:dyDescent="0.2">
      <c r="B39" s="17" t="s">
        <v>29</v>
      </c>
      <c r="C39" s="18">
        <v>45236</v>
      </c>
      <c r="D39" s="23"/>
      <c r="E39" s="24" t="s">
        <v>41</v>
      </c>
      <c r="F39" s="24" t="s">
        <v>41</v>
      </c>
      <c r="G39" s="27" t="s">
        <v>43</v>
      </c>
      <c r="H39" s="27" t="s">
        <v>43</v>
      </c>
      <c r="I39" s="19"/>
      <c r="J39" s="25" t="s">
        <v>42</v>
      </c>
      <c r="K39" s="25" t="s">
        <v>42</v>
      </c>
      <c r="L39" s="56" t="s">
        <v>42</v>
      </c>
    </row>
    <row r="40" spans="2:12" ht="20.100000000000001" customHeight="1" x14ac:dyDescent="0.2">
      <c r="B40" s="17" t="s">
        <v>31</v>
      </c>
      <c r="C40" s="18">
        <v>45237</v>
      </c>
      <c r="D40" s="23"/>
      <c r="E40" s="30" t="s">
        <v>45</v>
      </c>
      <c r="F40" s="30" t="s">
        <v>45</v>
      </c>
      <c r="G40" s="27" t="s">
        <v>43</v>
      </c>
      <c r="H40" s="27" t="s">
        <v>43</v>
      </c>
      <c r="I40" s="27" t="s">
        <v>43</v>
      </c>
      <c r="J40" s="19"/>
      <c r="K40" s="29" t="s">
        <v>44</v>
      </c>
      <c r="L40" s="55" t="s">
        <v>44</v>
      </c>
    </row>
    <row r="41" spans="2:12" ht="20.100000000000001" customHeight="1" x14ac:dyDescent="0.2">
      <c r="B41" s="17" t="s">
        <v>33</v>
      </c>
      <c r="C41" s="18">
        <v>45238</v>
      </c>
      <c r="D41" s="23"/>
      <c r="E41" s="24" t="s">
        <v>41</v>
      </c>
      <c r="F41" s="24" t="s">
        <v>41</v>
      </c>
      <c r="G41" s="27" t="s">
        <v>43</v>
      </c>
      <c r="H41" s="27" t="s">
        <v>43</v>
      </c>
      <c r="I41" s="19"/>
      <c r="J41" s="25" t="s">
        <v>42</v>
      </c>
      <c r="K41" s="25" t="s">
        <v>42</v>
      </c>
      <c r="L41" s="56" t="s">
        <v>42</v>
      </c>
    </row>
    <row r="42" spans="2:12" ht="20.100000000000001" customHeight="1" x14ac:dyDescent="0.2">
      <c r="B42" s="17" t="s">
        <v>35</v>
      </c>
      <c r="C42" s="18">
        <v>45239</v>
      </c>
      <c r="D42" s="23"/>
      <c r="E42" s="30" t="s">
        <v>45</v>
      </c>
      <c r="F42" s="30" t="s">
        <v>45</v>
      </c>
      <c r="G42" s="27" t="s">
        <v>43</v>
      </c>
      <c r="H42" s="27" t="s">
        <v>43</v>
      </c>
      <c r="I42" s="27" t="s">
        <v>43</v>
      </c>
      <c r="J42" s="19"/>
      <c r="K42" s="29" t="s">
        <v>44</v>
      </c>
      <c r="L42" s="55" t="s">
        <v>44</v>
      </c>
    </row>
    <row r="43" spans="2:12" ht="20.100000000000001" customHeight="1" x14ac:dyDescent="0.2">
      <c r="B43" s="17" t="s">
        <v>37</v>
      </c>
      <c r="C43" s="18">
        <v>45240</v>
      </c>
      <c r="D43" s="23"/>
      <c r="E43" s="24" t="s">
        <v>41</v>
      </c>
      <c r="F43" s="24" t="s">
        <v>41</v>
      </c>
      <c r="G43" s="27" t="s">
        <v>43</v>
      </c>
      <c r="H43" s="27" t="s">
        <v>43</v>
      </c>
      <c r="I43" s="19"/>
      <c r="J43" s="25" t="s">
        <v>42</v>
      </c>
      <c r="K43" s="25" t="s">
        <v>42</v>
      </c>
      <c r="L43" s="56" t="s">
        <v>42</v>
      </c>
    </row>
    <row r="44" spans="2:12" ht="20.100000000000001" customHeight="1" x14ac:dyDescent="0.2">
      <c r="B44" s="20" t="s">
        <v>39</v>
      </c>
      <c r="C44" s="21">
        <v>45241</v>
      </c>
      <c r="D44" s="102"/>
      <c r="E44" s="103"/>
      <c r="F44" s="103"/>
      <c r="G44" s="103"/>
      <c r="H44" s="103"/>
      <c r="I44" s="103"/>
      <c r="J44" s="103"/>
      <c r="K44" s="103"/>
      <c r="L44" s="104"/>
    </row>
    <row r="45" spans="2:12" ht="20.100000000000001" customHeight="1" x14ac:dyDescent="0.2">
      <c r="B45" s="20" t="s">
        <v>40</v>
      </c>
      <c r="C45" s="21">
        <v>45242</v>
      </c>
      <c r="D45" s="102"/>
      <c r="E45" s="103"/>
      <c r="F45" s="103"/>
      <c r="G45" s="103"/>
      <c r="H45" s="103"/>
      <c r="I45" s="103"/>
      <c r="J45" s="103"/>
      <c r="K45" s="103"/>
      <c r="L45" s="104"/>
    </row>
    <row r="46" spans="2:12" ht="20.100000000000001" customHeight="1" x14ac:dyDescent="0.2">
      <c r="B46" s="17" t="s">
        <v>29</v>
      </c>
      <c r="C46" s="18">
        <v>45243</v>
      </c>
      <c r="D46" s="84" t="s">
        <v>69</v>
      </c>
      <c r="E46" s="85"/>
      <c r="F46" s="85"/>
      <c r="G46" s="85"/>
      <c r="H46" s="85"/>
      <c r="I46" s="85"/>
      <c r="J46" s="85"/>
      <c r="K46" s="85"/>
      <c r="L46" s="86"/>
    </row>
    <row r="47" spans="2:12" ht="20.100000000000001" customHeight="1" x14ac:dyDescent="0.2">
      <c r="B47" s="17" t="s">
        <v>31</v>
      </c>
      <c r="C47" s="18">
        <v>45244</v>
      </c>
      <c r="D47" s="87"/>
      <c r="E47" s="88"/>
      <c r="F47" s="88"/>
      <c r="G47" s="88"/>
      <c r="H47" s="88"/>
      <c r="I47" s="88"/>
      <c r="J47" s="88"/>
      <c r="K47" s="88"/>
      <c r="L47" s="89"/>
    </row>
    <row r="48" spans="2:12" ht="20.100000000000001" customHeight="1" x14ac:dyDescent="0.2">
      <c r="B48" s="17" t="s">
        <v>33</v>
      </c>
      <c r="C48" s="18">
        <v>45245</v>
      </c>
      <c r="D48" s="87"/>
      <c r="E48" s="88"/>
      <c r="F48" s="88"/>
      <c r="G48" s="88"/>
      <c r="H48" s="88"/>
      <c r="I48" s="88"/>
      <c r="J48" s="88"/>
      <c r="K48" s="88"/>
      <c r="L48" s="89"/>
    </row>
    <row r="49" spans="2:12" ht="20.100000000000001" customHeight="1" x14ac:dyDescent="0.2">
      <c r="B49" s="17" t="s">
        <v>35</v>
      </c>
      <c r="C49" s="18">
        <v>45246</v>
      </c>
      <c r="D49" s="87"/>
      <c r="E49" s="88"/>
      <c r="F49" s="88"/>
      <c r="G49" s="88"/>
      <c r="H49" s="88"/>
      <c r="I49" s="88"/>
      <c r="J49" s="88"/>
      <c r="K49" s="88"/>
      <c r="L49" s="89"/>
    </row>
    <row r="50" spans="2:12" ht="20.100000000000001" customHeight="1" x14ac:dyDescent="0.2">
      <c r="B50" s="17" t="s">
        <v>37</v>
      </c>
      <c r="C50" s="18">
        <v>45247</v>
      </c>
      <c r="D50" s="90"/>
      <c r="E50" s="91"/>
      <c r="F50" s="91"/>
      <c r="G50" s="91"/>
      <c r="H50" s="91"/>
      <c r="I50" s="91"/>
      <c r="J50" s="91"/>
      <c r="K50" s="91"/>
      <c r="L50" s="92"/>
    </row>
    <row r="51" spans="2:12" ht="20.100000000000001" customHeight="1" x14ac:dyDescent="0.2">
      <c r="B51" s="20" t="s">
        <v>39</v>
      </c>
      <c r="C51" s="21">
        <v>45248</v>
      </c>
      <c r="D51" s="102"/>
      <c r="E51" s="103"/>
      <c r="F51" s="103"/>
      <c r="G51" s="103"/>
      <c r="H51" s="103"/>
      <c r="I51" s="103"/>
      <c r="J51" s="103"/>
      <c r="K51" s="103"/>
      <c r="L51" s="104"/>
    </row>
    <row r="52" spans="2:12" ht="20.100000000000001" customHeight="1" x14ac:dyDescent="0.2">
      <c r="B52" s="20" t="s">
        <v>40</v>
      </c>
      <c r="C52" s="21">
        <v>45249</v>
      </c>
      <c r="D52" s="102"/>
      <c r="E52" s="103"/>
      <c r="F52" s="103"/>
      <c r="G52" s="103"/>
      <c r="H52" s="103"/>
      <c r="I52" s="103"/>
      <c r="J52" s="103"/>
      <c r="K52" s="103"/>
      <c r="L52" s="104"/>
    </row>
    <row r="53" spans="2:12" ht="20.100000000000001" customHeight="1" x14ac:dyDescent="0.2">
      <c r="B53" s="17" t="s">
        <v>29</v>
      </c>
      <c r="C53" s="18">
        <v>45250</v>
      </c>
      <c r="D53" s="23"/>
      <c r="E53" s="24" t="s">
        <v>41</v>
      </c>
      <c r="F53" s="24" t="s">
        <v>41</v>
      </c>
      <c r="G53" s="27" t="s">
        <v>43</v>
      </c>
      <c r="H53" s="27" t="s">
        <v>43</v>
      </c>
      <c r="I53" s="33"/>
      <c r="J53" s="25" t="s">
        <v>42</v>
      </c>
      <c r="K53" s="25" t="s">
        <v>42</v>
      </c>
      <c r="L53" s="56" t="s">
        <v>42</v>
      </c>
    </row>
    <row r="54" spans="2:12" ht="20.100000000000001" customHeight="1" x14ac:dyDescent="0.2">
      <c r="B54" s="17" t="s">
        <v>31</v>
      </c>
      <c r="C54" s="18">
        <v>45251</v>
      </c>
      <c r="D54" s="23"/>
      <c r="E54" s="30" t="s">
        <v>45</v>
      </c>
      <c r="F54" s="30" t="s">
        <v>45</v>
      </c>
      <c r="G54" s="27" t="s">
        <v>43</v>
      </c>
      <c r="H54" s="27" t="s">
        <v>43</v>
      </c>
      <c r="I54" s="33"/>
      <c r="J54" s="29" t="s">
        <v>44</v>
      </c>
      <c r="K54" s="29" t="s">
        <v>44</v>
      </c>
      <c r="L54" s="55" t="s">
        <v>44</v>
      </c>
    </row>
    <row r="55" spans="2:12" ht="20.100000000000001" customHeight="1" x14ac:dyDescent="0.2">
      <c r="B55" s="22" t="s">
        <v>33</v>
      </c>
      <c r="C55" s="18">
        <v>45252</v>
      </c>
      <c r="D55" s="57" t="s">
        <v>41</v>
      </c>
      <c r="E55" s="24" t="s">
        <v>41</v>
      </c>
      <c r="F55" s="27" t="s">
        <v>43</v>
      </c>
      <c r="G55" s="27" t="s">
        <v>43</v>
      </c>
      <c r="H55" s="27" t="s">
        <v>43</v>
      </c>
      <c r="I55" s="33"/>
      <c r="J55" s="25" t="s">
        <v>42</v>
      </c>
      <c r="K55" s="25" t="s">
        <v>42</v>
      </c>
      <c r="L55" s="56" t="s">
        <v>42</v>
      </c>
    </row>
    <row r="56" spans="2:12" ht="20.100000000000001" customHeight="1" x14ac:dyDescent="0.2">
      <c r="B56" s="17" t="s">
        <v>35</v>
      </c>
      <c r="C56" s="18">
        <v>45253</v>
      </c>
      <c r="D56" s="58" t="s">
        <v>45</v>
      </c>
      <c r="E56" s="30" t="s">
        <v>45</v>
      </c>
      <c r="F56" s="27" t="s">
        <v>43</v>
      </c>
      <c r="G56" s="27" t="s">
        <v>43</v>
      </c>
      <c r="H56" s="27" t="s">
        <v>43</v>
      </c>
      <c r="I56" s="33"/>
      <c r="J56" s="29" t="s">
        <v>44</v>
      </c>
      <c r="K56" s="29" t="s">
        <v>44</v>
      </c>
      <c r="L56" s="55" t="s">
        <v>44</v>
      </c>
    </row>
    <row r="57" spans="2:12" ht="20.100000000000001" customHeight="1" x14ac:dyDescent="0.2">
      <c r="B57" s="17" t="s">
        <v>37</v>
      </c>
      <c r="C57" s="18">
        <v>45254</v>
      </c>
      <c r="D57" s="57" t="s">
        <v>41</v>
      </c>
      <c r="E57" s="24" t="s">
        <v>41</v>
      </c>
      <c r="F57" s="27" t="s">
        <v>43</v>
      </c>
      <c r="G57" s="27" t="s">
        <v>43</v>
      </c>
      <c r="H57" s="27" t="s">
        <v>43</v>
      </c>
      <c r="I57" s="33"/>
      <c r="J57" s="25" t="s">
        <v>42</v>
      </c>
      <c r="K57" s="25" t="s">
        <v>42</v>
      </c>
      <c r="L57" s="56" t="s">
        <v>42</v>
      </c>
    </row>
    <row r="58" spans="2:12" ht="20.100000000000001" customHeight="1" x14ac:dyDescent="0.2">
      <c r="B58" s="20" t="s">
        <v>39</v>
      </c>
      <c r="C58" s="21">
        <v>45255</v>
      </c>
      <c r="D58" s="102"/>
      <c r="E58" s="103"/>
      <c r="F58" s="103"/>
      <c r="G58" s="103"/>
      <c r="H58" s="103"/>
      <c r="I58" s="103"/>
      <c r="J58" s="103"/>
      <c r="K58" s="103"/>
      <c r="L58" s="104"/>
    </row>
    <row r="59" spans="2:12" ht="20.100000000000001" customHeight="1" x14ac:dyDescent="0.2">
      <c r="B59" s="20" t="s">
        <v>40</v>
      </c>
      <c r="C59" s="21">
        <v>45256</v>
      </c>
      <c r="D59" s="102"/>
      <c r="E59" s="103"/>
      <c r="F59" s="103"/>
      <c r="G59" s="103"/>
      <c r="H59" s="103"/>
      <c r="I59" s="103"/>
      <c r="J59" s="103"/>
      <c r="K59" s="103"/>
      <c r="L59" s="104"/>
    </row>
    <row r="60" spans="2:12" ht="20.100000000000001" customHeight="1" x14ac:dyDescent="0.2">
      <c r="B60" s="22" t="s">
        <v>29</v>
      </c>
      <c r="C60" s="18">
        <v>45257</v>
      </c>
      <c r="D60" s="84" t="s">
        <v>69</v>
      </c>
      <c r="E60" s="85"/>
      <c r="F60" s="85"/>
      <c r="G60" s="85"/>
      <c r="H60" s="85"/>
      <c r="I60" s="85"/>
      <c r="J60" s="85"/>
      <c r="K60" s="85"/>
      <c r="L60" s="86"/>
    </row>
    <row r="61" spans="2:12" ht="20.100000000000001" customHeight="1" x14ac:dyDescent="0.2">
      <c r="B61" s="22" t="s">
        <v>31</v>
      </c>
      <c r="C61" s="18">
        <v>45258</v>
      </c>
      <c r="D61" s="87"/>
      <c r="E61" s="88"/>
      <c r="F61" s="88"/>
      <c r="G61" s="88"/>
      <c r="H61" s="88"/>
      <c r="I61" s="88"/>
      <c r="J61" s="88"/>
      <c r="K61" s="88"/>
      <c r="L61" s="89"/>
    </row>
    <row r="62" spans="2:12" ht="20.100000000000001" customHeight="1" x14ac:dyDescent="0.2">
      <c r="B62" s="22" t="s">
        <v>33</v>
      </c>
      <c r="C62" s="18">
        <v>45259</v>
      </c>
      <c r="D62" s="87"/>
      <c r="E62" s="88"/>
      <c r="F62" s="88"/>
      <c r="G62" s="88"/>
      <c r="H62" s="88"/>
      <c r="I62" s="88"/>
      <c r="J62" s="88"/>
      <c r="K62" s="88"/>
      <c r="L62" s="89"/>
    </row>
    <row r="63" spans="2:12" ht="20.100000000000001" customHeight="1" x14ac:dyDescent="0.2">
      <c r="B63" s="17" t="s">
        <v>35</v>
      </c>
      <c r="C63" s="18">
        <v>45260</v>
      </c>
      <c r="D63" s="87"/>
      <c r="E63" s="88"/>
      <c r="F63" s="88"/>
      <c r="G63" s="88"/>
      <c r="H63" s="88"/>
      <c r="I63" s="88"/>
      <c r="J63" s="88"/>
      <c r="K63" s="88"/>
      <c r="L63" s="89"/>
    </row>
    <row r="64" spans="2:12" ht="20.100000000000001" customHeight="1" x14ac:dyDescent="0.2">
      <c r="B64" s="17" t="s">
        <v>37</v>
      </c>
      <c r="C64" s="18">
        <v>45261</v>
      </c>
      <c r="D64" s="90"/>
      <c r="E64" s="91"/>
      <c r="F64" s="91"/>
      <c r="G64" s="91"/>
      <c r="H64" s="91"/>
      <c r="I64" s="91"/>
      <c r="J64" s="91"/>
      <c r="K64" s="91"/>
      <c r="L64" s="92"/>
    </row>
    <row r="65" spans="2:12" ht="20.100000000000001" customHeight="1" x14ac:dyDescent="0.2">
      <c r="B65" s="20" t="s">
        <v>39</v>
      </c>
      <c r="C65" s="21">
        <v>45262</v>
      </c>
      <c r="D65" s="102"/>
      <c r="E65" s="103"/>
      <c r="F65" s="103"/>
      <c r="G65" s="103"/>
      <c r="H65" s="103"/>
      <c r="I65" s="103"/>
      <c r="J65" s="103"/>
      <c r="K65" s="103"/>
      <c r="L65" s="104"/>
    </row>
    <row r="66" spans="2:12" ht="20.100000000000001" customHeight="1" x14ac:dyDescent="0.2">
      <c r="B66" s="20" t="s">
        <v>40</v>
      </c>
      <c r="C66" s="21">
        <v>45263</v>
      </c>
      <c r="D66" s="102"/>
      <c r="E66" s="103"/>
      <c r="F66" s="103"/>
      <c r="G66" s="103"/>
      <c r="H66" s="103"/>
      <c r="I66" s="103"/>
      <c r="J66" s="103"/>
      <c r="K66" s="103"/>
      <c r="L66" s="104"/>
    </row>
    <row r="67" spans="2:12" ht="20.100000000000001" customHeight="1" x14ac:dyDescent="0.2">
      <c r="B67" s="22" t="s">
        <v>29</v>
      </c>
      <c r="C67" s="18">
        <v>45264</v>
      </c>
      <c r="D67" s="23"/>
      <c r="E67" s="24" t="s">
        <v>41</v>
      </c>
      <c r="F67" s="24" t="s">
        <v>41</v>
      </c>
      <c r="G67" s="27" t="s">
        <v>43</v>
      </c>
      <c r="H67" s="27" t="s">
        <v>43</v>
      </c>
      <c r="I67" s="33"/>
      <c r="J67" s="25" t="s">
        <v>42</v>
      </c>
      <c r="K67" s="25" t="s">
        <v>42</v>
      </c>
      <c r="L67" s="56" t="s">
        <v>42</v>
      </c>
    </row>
    <row r="68" spans="2:12" ht="20.100000000000001" customHeight="1" x14ac:dyDescent="0.2">
      <c r="B68" s="22" t="s">
        <v>31</v>
      </c>
      <c r="C68" s="18">
        <v>45265</v>
      </c>
      <c r="D68" s="23"/>
      <c r="E68" s="30" t="s">
        <v>45</v>
      </c>
      <c r="F68" s="30" t="s">
        <v>45</v>
      </c>
      <c r="G68" s="27" t="s">
        <v>43</v>
      </c>
      <c r="H68" s="27" t="s">
        <v>43</v>
      </c>
      <c r="I68" s="27" t="s">
        <v>43</v>
      </c>
      <c r="J68" s="33"/>
      <c r="K68" s="29" t="s">
        <v>44</v>
      </c>
      <c r="L68" s="55" t="s">
        <v>44</v>
      </c>
    </row>
    <row r="69" spans="2:12" ht="20.100000000000001" customHeight="1" x14ac:dyDescent="0.2">
      <c r="B69" s="22" t="s">
        <v>33</v>
      </c>
      <c r="C69" s="18">
        <v>45266</v>
      </c>
      <c r="D69" s="23"/>
      <c r="E69" s="24" t="s">
        <v>41</v>
      </c>
      <c r="F69" s="24" t="s">
        <v>41</v>
      </c>
      <c r="G69" s="24" t="s">
        <v>41</v>
      </c>
      <c r="H69" s="27" t="s">
        <v>43</v>
      </c>
      <c r="I69" s="27" t="s">
        <v>43</v>
      </c>
      <c r="J69" s="33"/>
      <c r="K69" s="25" t="s">
        <v>42</v>
      </c>
      <c r="L69" s="56" t="s">
        <v>42</v>
      </c>
    </row>
    <row r="70" spans="2:12" ht="20.100000000000001" customHeight="1" x14ac:dyDescent="0.2">
      <c r="B70" s="22" t="s">
        <v>35</v>
      </c>
      <c r="C70" s="18">
        <v>45267</v>
      </c>
      <c r="D70" s="32"/>
      <c r="E70" s="30" t="s">
        <v>45</v>
      </c>
      <c r="F70" s="30" t="s">
        <v>45</v>
      </c>
      <c r="G70" s="27" t="s">
        <v>43</v>
      </c>
      <c r="H70" s="27" t="s">
        <v>43</v>
      </c>
      <c r="I70" s="27" t="s">
        <v>43</v>
      </c>
      <c r="J70" s="33"/>
      <c r="K70" s="29" t="s">
        <v>44</v>
      </c>
      <c r="L70" s="55" t="s">
        <v>44</v>
      </c>
    </row>
    <row r="71" spans="2:12" ht="20.100000000000001" customHeight="1" x14ac:dyDescent="0.2">
      <c r="B71" s="20" t="s">
        <v>37</v>
      </c>
      <c r="C71" s="21">
        <v>45268</v>
      </c>
      <c r="D71" s="102"/>
      <c r="E71" s="103"/>
      <c r="F71" s="103"/>
      <c r="G71" s="103"/>
      <c r="H71" s="103"/>
      <c r="I71" s="103"/>
      <c r="J71" s="103"/>
      <c r="K71" s="103"/>
      <c r="L71" s="104"/>
    </row>
    <row r="72" spans="2:12" ht="20.100000000000001" customHeight="1" x14ac:dyDescent="0.2">
      <c r="B72" s="20" t="s">
        <v>39</v>
      </c>
      <c r="C72" s="21">
        <v>45269</v>
      </c>
      <c r="D72" s="102"/>
      <c r="E72" s="103"/>
      <c r="F72" s="103"/>
      <c r="G72" s="103"/>
      <c r="H72" s="103"/>
      <c r="I72" s="103"/>
      <c r="J72" s="103"/>
      <c r="K72" s="103"/>
      <c r="L72" s="104"/>
    </row>
    <row r="73" spans="2:12" ht="20.100000000000001" customHeight="1" x14ac:dyDescent="0.2">
      <c r="B73" s="20" t="s">
        <v>40</v>
      </c>
      <c r="C73" s="21">
        <v>45270</v>
      </c>
      <c r="D73" s="102"/>
      <c r="E73" s="103"/>
      <c r="F73" s="103"/>
      <c r="G73" s="103"/>
      <c r="H73" s="103"/>
      <c r="I73" s="103"/>
      <c r="J73" s="103"/>
      <c r="K73" s="103"/>
      <c r="L73" s="104"/>
    </row>
    <row r="74" spans="2:12" ht="20.100000000000001" customHeight="1" x14ac:dyDescent="0.2">
      <c r="B74" s="17" t="s">
        <v>29</v>
      </c>
      <c r="C74" s="18">
        <v>45271</v>
      </c>
      <c r="D74" s="84" t="s">
        <v>69</v>
      </c>
      <c r="E74" s="85"/>
      <c r="F74" s="85"/>
      <c r="G74" s="85"/>
      <c r="H74" s="85"/>
      <c r="I74" s="85"/>
      <c r="J74" s="85"/>
      <c r="K74" s="85"/>
      <c r="L74" s="86"/>
    </row>
    <row r="75" spans="2:12" ht="20.100000000000001" customHeight="1" x14ac:dyDescent="0.2">
      <c r="B75" s="17" t="s">
        <v>31</v>
      </c>
      <c r="C75" s="18">
        <v>45272</v>
      </c>
      <c r="D75" s="87"/>
      <c r="E75" s="88"/>
      <c r="F75" s="88"/>
      <c r="G75" s="88"/>
      <c r="H75" s="88"/>
      <c r="I75" s="88"/>
      <c r="J75" s="88"/>
      <c r="K75" s="88"/>
      <c r="L75" s="89"/>
    </row>
    <row r="76" spans="2:12" ht="20.100000000000001" customHeight="1" x14ac:dyDescent="0.2">
      <c r="B76" s="22" t="s">
        <v>33</v>
      </c>
      <c r="C76" s="18">
        <v>45273</v>
      </c>
      <c r="D76" s="87"/>
      <c r="E76" s="88"/>
      <c r="F76" s="88"/>
      <c r="G76" s="88"/>
      <c r="H76" s="88"/>
      <c r="I76" s="88"/>
      <c r="J76" s="88"/>
      <c r="K76" s="88"/>
      <c r="L76" s="89"/>
    </row>
    <row r="77" spans="2:12" ht="20.100000000000001" customHeight="1" x14ac:dyDescent="0.2">
      <c r="B77" s="17" t="s">
        <v>35</v>
      </c>
      <c r="C77" s="18">
        <v>45274</v>
      </c>
      <c r="D77" s="87"/>
      <c r="E77" s="88"/>
      <c r="F77" s="88"/>
      <c r="G77" s="88"/>
      <c r="H77" s="88"/>
      <c r="I77" s="88"/>
      <c r="J77" s="88"/>
      <c r="K77" s="88"/>
      <c r="L77" s="89"/>
    </row>
    <row r="78" spans="2:12" ht="20.100000000000001" customHeight="1" x14ac:dyDescent="0.2">
      <c r="B78" s="17" t="s">
        <v>37</v>
      </c>
      <c r="C78" s="18">
        <v>45275</v>
      </c>
      <c r="D78" s="90"/>
      <c r="E78" s="91"/>
      <c r="F78" s="91"/>
      <c r="G78" s="91"/>
      <c r="H78" s="91"/>
      <c r="I78" s="91"/>
      <c r="J78" s="91"/>
      <c r="K78" s="91"/>
      <c r="L78" s="92"/>
    </row>
    <row r="79" spans="2:12" ht="20.100000000000001" customHeight="1" x14ac:dyDescent="0.2">
      <c r="B79" s="20" t="s">
        <v>39</v>
      </c>
      <c r="C79" s="21">
        <v>45276</v>
      </c>
      <c r="D79" s="102"/>
      <c r="E79" s="103"/>
      <c r="F79" s="103"/>
      <c r="G79" s="103"/>
      <c r="H79" s="103"/>
      <c r="I79" s="103"/>
      <c r="J79" s="103"/>
      <c r="K79" s="103"/>
      <c r="L79" s="104"/>
    </row>
    <row r="80" spans="2:12" ht="20.100000000000001" customHeight="1" x14ac:dyDescent="0.2">
      <c r="B80" s="20" t="s">
        <v>40</v>
      </c>
      <c r="C80" s="21">
        <v>45277</v>
      </c>
      <c r="D80" s="102"/>
      <c r="E80" s="103"/>
      <c r="F80" s="103"/>
      <c r="G80" s="103"/>
      <c r="H80" s="103"/>
      <c r="I80" s="103"/>
      <c r="J80" s="103"/>
      <c r="K80" s="103"/>
      <c r="L80" s="104"/>
    </row>
    <row r="81" spans="2:12" ht="20.100000000000001" customHeight="1" x14ac:dyDescent="0.2">
      <c r="B81" s="20" t="s">
        <v>29</v>
      </c>
      <c r="C81" s="21">
        <v>45278</v>
      </c>
      <c r="D81" s="141" t="s">
        <v>46</v>
      </c>
      <c r="E81" s="142"/>
      <c r="F81" s="142"/>
      <c r="G81" s="142"/>
      <c r="H81" s="142"/>
      <c r="I81" s="142"/>
      <c r="J81" s="142"/>
      <c r="K81" s="142"/>
      <c r="L81" s="143"/>
    </row>
    <row r="82" spans="2:12" ht="20.100000000000001" customHeight="1" x14ac:dyDescent="0.2">
      <c r="B82" s="20" t="s">
        <v>31</v>
      </c>
      <c r="C82" s="21">
        <v>45300</v>
      </c>
      <c r="D82" s="141"/>
      <c r="E82" s="142"/>
      <c r="F82" s="142"/>
      <c r="G82" s="142"/>
      <c r="H82" s="142"/>
      <c r="I82" s="142"/>
      <c r="J82" s="142"/>
      <c r="K82" s="142"/>
      <c r="L82" s="143"/>
    </row>
    <row r="83" spans="2:12" ht="20.100000000000001" customHeight="1" x14ac:dyDescent="0.2">
      <c r="B83" s="17" t="s">
        <v>33</v>
      </c>
      <c r="C83" s="18">
        <v>45301</v>
      </c>
      <c r="D83" s="23"/>
      <c r="F83" s="27" t="s">
        <v>43</v>
      </c>
      <c r="G83" s="27" t="s">
        <v>43</v>
      </c>
      <c r="H83" s="27" t="s">
        <v>43</v>
      </c>
      <c r="I83" s="19"/>
      <c r="J83" s="25" t="s">
        <v>42</v>
      </c>
      <c r="K83" s="25" t="s">
        <v>42</v>
      </c>
      <c r="L83" s="56" t="s">
        <v>42</v>
      </c>
    </row>
    <row r="84" spans="2:12" ht="20.100000000000001" customHeight="1" x14ac:dyDescent="0.2">
      <c r="B84" s="17" t="s">
        <v>35</v>
      </c>
      <c r="C84" s="18">
        <v>45302</v>
      </c>
      <c r="D84" s="23"/>
      <c r="E84" s="30" t="s">
        <v>45</v>
      </c>
      <c r="F84" s="30" t="s">
        <v>45</v>
      </c>
      <c r="G84" s="27" t="s">
        <v>43</v>
      </c>
      <c r="H84" s="27" t="s">
        <v>43</v>
      </c>
      <c r="I84" s="19"/>
      <c r="J84" s="25" t="s">
        <v>42</v>
      </c>
      <c r="K84" s="25" t="s">
        <v>42</v>
      </c>
      <c r="L84" s="56" t="s">
        <v>42</v>
      </c>
    </row>
    <row r="85" spans="2:12" ht="20.100000000000001" customHeight="1" x14ac:dyDescent="0.2">
      <c r="B85" s="17" t="s">
        <v>37</v>
      </c>
      <c r="C85" s="18">
        <v>45303</v>
      </c>
      <c r="D85" s="23"/>
      <c r="F85" s="27" t="s">
        <v>43</v>
      </c>
      <c r="G85" s="27" t="s">
        <v>43</v>
      </c>
      <c r="H85" s="27" t="s">
        <v>43</v>
      </c>
      <c r="I85" s="19"/>
      <c r="J85" s="25" t="s">
        <v>42</v>
      </c>
      <c r="K85" s="25" t="s">
        <v>42</v>
      </c>
      <c r="L85" s="56" t="s">
        <v>42</v>
      </c>
    </row>
    <row r="86" spans="2:12" ht="20.100000000000001" customHeight="1" x14ac:dyDescent="0.2">
      <c r="B86" s="20" t="s">
        <v>39</v>
      </c>
      <c r="C86" s="21">
        <v>45304</v>
      </c>
      <c r="D86" s="102"/>
      <c r="E86" s="103"/>
      <c r="F86" s="103"/>
      <c r="G86" s="103"/>
      <c r="H86" s="103"/>
      <c r="I86" s="103"/>
      <c r="J86" s="103"/>
      <c r="K86" s="103"/>
      <c r="L86" s="104"/>
    </row>
    <row r="87" spans="2:12" ht="20.100000000000001" customHeight="1" x14ac:dyDescent="0.2">
      <c r="B87" s="20" t="s">
        <v>40</v>
      </c>
      <c r="C87" s="21">
        <v>45305</v>
      </c>
      <c r="D87" s="102"/>
      <c r="E87" s="103"/>
      <c r="F87" s="103"/>
      <c r="G87" s="103"/>
      <c r="H87" s="103"/>
      <c r="I87" s="103"/>
      <c r="J87" s="103"/>
      <c r="K87" s="103"/>
      <c r="L87" s="104"/>
    </row>
    <row r="88" spans="2:12" ht="20.100000000000001" customHeight="1" x14ac:dyDescent="0.2">
      <c r="B88" s="17" t="s">
        <v>29</v>
      </c>
      <c r="C88" s="18">
        <v>45306</v>
      </c>
      <c r="D88" s="84" t="s">
        <v>69</v>
      </c>
      <c r="E88" s="85"/>
      <c r="F88" s="85"/>
      <c r="G88" s="85"/>
      <c r="H88" s="85"/>
      <c r="I88" s="85"/>
      <c r="J88" s="85"/>
      <c r="K88" s="85"/>
      <c r="L88" s="86"/>
    </row>
    <row r="89" spans="2:12" ht="20.100000000000001" customHeight="1" x14ac:dyDescent="0.2">
      <c r="B89" s="17" t="s">
        <v>31</v>
      </c>
      <c r="C89" s="18">
        <v>45307</v>
      </c>
      <c r="D89" s="87"/>
      <c r="E89" s="88"/>
      <c r="F89" s="88"/>
      <c r="G89" s="88"/>
      <c r="H89" s="88"/>
      <c r="I89" s="88"/>
      <c r="J89" s="88"/>
      <c r="K89" s="88"/>
      <c r="L89" s="89"/>
    </row>
    <row r="90" spans="2:12" ht="20.100000000000001" customHeight="1" x14ac:dyDescent="0.2">
      <c r="B90" s="17" t="s">
        <v>33</v>
      </c>
      <c r="C90" s="18">
        <v>45308</v>
      </c>
      <c r="D90" s="87"/>
      <c r="E90" s="88"/>
      <c r="F90" s="88"/>
      <c r="G90" s="88"/>
      <c r="H90" s="88"/>
      <c r="I90" s="88"/>
      <c r="J90" s="88"/>
      <c r="K90" s="88"/>
      <c r="L90" s="89"/>
    </row>
    <row r="91" spans="2:12" ht="20.100000000000001" customHeight="1" x14ac:dyDescent="0.2">
      <c r="B91" s="17" t="s">
        <v>35</v>
      </c>
      <c r="C91" s="18">
        <v>45309</v>
      </c>
      <c r="D91" s="87"/>
      <c r="E91" s="88"/>
      <c r="F91" s="88"/>
      <c r="G91" s="88"/>
      <c r="H91" s="88"/>
      <c r="I91" s="88"/>
      <c r="J91" s="88"/>
      <c r="K91" s="88"/>
      <c r="L91" s="89"/>
    </row>
    <row r="92" spans="2:12" ht="20.100000000000001" customHeight="1" thickBot="1" x14ac:dyDescent="0.25">
      <c r="B92" s="35" t="s">
        <v>37</v>
      </c>
      <c r="C92" s="36">
        <v>45310</v>
      </c>
      <c r="D92" s="151"/>
      <c r="E92" s="152"/>
      <c r="F92" s="152"/>
      <c r="G92" s="152"/>
      <c r="H92" s="152"/>
      <c r="I92" s="152"/>
      <c r="J92" s="152"/>
      <c r="K92" s="152"/>
      <c r="L92" s="153"/>
    </row>
    <row r="93" spans="2:12" ht="20.100000000000001" customHeight="1" x14ac:dyDescent="0.2">
      <c r="B93" s="77" t="s">
        <v>47</v>
      </c>
      <c r="C93" s="78"/>
      <c r="D93" s="79"/>
      <c r="E93" s="79"/>
      <c r="F93" s="79"/>
      <c r="G93" s="79"/>
      <c r="H93" s="79"/>
      <c r="I93" s="79"/>
      <c r="J93" s="79"/>
      <c r="K93" s="79"/>
      <c r="L93" s="80"/>
    </row>
    <row r="94" spans="2:12" ht="20.100000000000001" customHeight="1" thickBot="1" x14ac:dyDescent="0.25">
      <c r="B94" s="81"/>
      <c r="C94" s="82"/>
      <c r="D94" s="82"/>
      <c r="E94" s="82"/>
      <c r="F94" s="82"/>
      <c r="G94" s="82"/>
      <c r="H94" s="82"/>
      <c r="I94" s="82"/>
      <c r="J94" s="82"/>
      <c r="K94" s="82"/>
      <c r="L94" s="83"/>
    </row>
    <row r="95" spans="2:12" x14ac:dyDescent="0.2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2" x14ac:dyDescent="0.2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2:1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2:1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2:1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2:1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2:1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2:1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2:1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2:1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2:1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2:1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2:1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2:1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2:1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2:1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2:1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2:1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2:1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2:1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2:1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2:1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2:1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2:1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2:1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2:1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2:1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2:1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2:1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2:1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2:1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2:1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2:1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2:1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2:1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2:1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2:1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2:1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2:1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2:1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2:1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2:1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2:1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2:1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2:1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2:1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2:1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2:1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2:1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2:1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2:1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2:1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2:1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2:1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2:1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2:1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2:1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2:1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2:1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2:1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2:1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2:1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2:1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2:1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2:1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2:1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2:1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2:1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2:1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2:1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2:1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2:1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2:1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2:1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2:1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2:1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2:1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2:1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2:1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2:1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2:11" x14ac:dyDescent="0.2">
      <c r="B941" s="43"/>
      <c r="C941" s="43"/>
      <c r="D941" s="43"/>
      <c r="E941" s="43"/>
      <c r="F941" s="43"/>
      <c r="G941" s="43"/>
      <c r="H941" s="43"/>
      <c r="I941" s="44"/>
      <c r="J941" s="44"/>
      <c r="K941" s="44"/>
    </row>
  </sheetData>
  <mergeCells count="43">
    <mergeCell ref="D24:L24"/>
    <mergeCell ref="B2:L2"/>
    <mergeCell ref="B3:L3"/>
    <mergeCell ref="B4:L4"/>
    <mergeCell ref="B5:L5"/>
    <mergeCell ref="B6:C7"/>
    <mergeCell ref="D6:D7"/>
    <mergeCell ref="E6:G6"/>
    <mergeCell ref="H6:H7"/>
    <mergeCell ref="I6:L8"/>
    <mergeCell ref="B8:C8"/>
    <mergeCell ref="B9:L9"/>
    <mergeCell ref="B10:C10"/>
    <mergeCell ref="D16:L16"/>
    <mergeCell ref="D17:L17"/>
    <mergeCell ref="D23:L23"/>
    <mergeCell ref="D65:L65"/>
    <mergeCell ref="D30:L30"/>
    <mergeCell ref="D31:L31"/>
    <mergeCell ref="D37:L37"/>
    <mergeCell ref="D38:L38"/>
    <mergeCell ref="D44:L44"/>
    <mergeCell ref="D45:L45"/>
    <mergeCell ref="D51:L51"/>
    <mergeCell ref="D52:L52"/>
    <mergeCell ref="D58:L58"/>
    <mergeCell ref="D59:L59"/>
    <mergeCell ref="D81:L82"/>
    <mergeCell ref="D86:L86"/>
    <mergeCell ref="D87:L87"/>
    <mergeCell ref="B93:L94"/>
    <mergeCell ref="D18:L22"/>
    <mergeCell ref="D46:L50"/>
    <mergeCell ref="D60:L64"/>
    <mergeCell ref="D74:L78"/>
    <mergeCell ref="D88:L92"/>
    <mergeCell ref="D32:L36"/>
    <mergeCell ref="D66:L66"/>
    <mergeCell ref="D71:L71"/>
    <mergeCell ref="D72:L72"/>
    <mergeCell ref="D73:L73"/>
    <mergeCell ref="D79:L79"/>
    <mergeCell ref="D80:L8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866E0-161D-4FD3-A41C-7563D8606E2A}">
  <sheetPr>
    <tabColor rgb="FFFFFF00"/>
  </sheetPr>
  <dimension ref="A1:T882"/>
  <sheetViews>
    <sheetView workbookViewId="0">
      <selection sqref="A1:T1048576"/>
    </sheetView>
  </sheetViews>
  <sheetFormatPr defaultRowHeight="15" x14ac:dyDescent="0.25"/>
  <cols>
    <col min="1" max="1" width="9.140625" style="2"/>
    <col min="2" max="3" width="18.85546875" style="33" customWidth="1"/>
    <col min="4" max="4" width="20.42578125" style="33" bestFit="1" customWidth="1"/>
    <col min="5" max="5" width="20.140625" style="33" bestFit="1" customWidth="1"/>
    <col min="6" max="8" width="18.85546875" style="33" customWidth="1"/>
    <col min="9" max="9" width="18.85546875" style="45" customWidth="1"/>
    <col min="10" max="10" width="20.85546875" style="45" customWidth="1"/>
    <col min="11" max="12" width="18.85546875" style="45" customWidth="1"/>
    <col min="13" max="13" width="5.140625" style="2" customWidth="1"/>
    <col min="14" max="14" width="4.42578125" style="2" customWidth="1"/>
    <col min="15" max="15" width="11.42578125" style="2" customWidth="1"/>
    <col min="16" max="20" width="9.140625" style="2"/>
  </cols>
  <sheetData>
    <row r="1" spans="2:16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6" ht="23.25" x14ac:dyDescent="0.25">
      <c r="B2" s="105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2:16" ht="20.25" x14ac:dyDescent="0.25"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2:16" ht="19.5" thickBot="1" x14ac:dyDescent="0.3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2:16" ht="24" thickBot="1" x14ac:dyDescent="0.3">
      <c r="B5" s="167" t="s">
        <v>70</v>
      </c>
      <c r="C5" s="168"/>
      <c r="D5" s="168"/>
      <c r="E5" s="168"/>
      <c r="F5" s="168"/>
      <c r="G5" s="168"/>
      <c r="H5" s="168"/>
      <c r="I5" s="168"/>
      <c r="J5" s="168"/>
      <c r="K5" s="168"/>
      <c r="L5" s="169"/>
    </row>
    <row r="6" spans="2:16" x14ac:dyDescent="0.25">
      <c r="B6" s="170" t="s">
        <v>4</v>
      </c>
      <c r="C6" s="171"/>
      <c r="D6" s="172" t="s">
        <v>71</v>
      </c>
      <c r="E6" s="173" t="s">
        <v>72</v>
      </c>
      <c r="F6" s="174"/>
      <c r="G6" s="175"/>
      <c r="H6" s="176" t="s">
        <v>73</v>
      </c>
      <c r="I6" s="177" t="s">
        <v>74</v>
      </c>
      <c r="J6" s="178" t="s">
        <v>75</v>
      </c>
      <c r="K6" s="178"/>
      <c r="L6" s="179"/>
    </row>
    <row r="7" spans="2:16" ht="36" x14ac:dyDescent="0.25">
      <c r="B7" s="180"/>
      <c r="C7" s="181"/>
      <c r="D7" s="182"/>
      <c r="E7" s="183"/>
      <c r="F7" s="184"/>
      <c r="G7" s="185"/>
      <c r="H7" s="186"/>
      <c r="I7" s="187"/>
      <c r="J7" s="188" t="s">
        <v>76</v>
      </c>
      <c r="K7" s="189" t="s">
        <v>77</v>
      </c>
      <c r="L7" s="190"/>
    </row>
    <row r="8" spans="2:16" ht="36.75" thickBot="1" x14ac:dyDescent="0.3">
      <c r="B8" s="134" t="s">
        <v>12</v>
      </c>
      <c r="C8" s="135"/>
      <c r="D8" s="48" t="s">
        <v>78</v>
      </c>
      <c r="E8" s="48" t="s">
        <v>79</v>
      </c>
      <c r="F8" s="48" t="s">
        <v>80</v>
      </c>
      <c r="G8" s="48" t="s">
        <v>81</v>
      </c>
      <c r="H8" s="48" t="s">
        <v>82</v>
      </c>
      <c r="I8" s="48" t="s">
        <v>17</v>
      </c>
      <c r="J8" s="6" t="s">
        <v>83</v>
      </c>
      <c r="K8" s="6" t="s">
        <v>84</v>
      </c>
      <c r="L8" s="191"/>
    </row>
    <row r="9" spans="2:16" ht="18.75" thickBot="1" x14ac:dyDescent="0.3">
      <c r="B9" s="192" t="s">
        <v>85</v>
      </c>
      <c r="C9" s="193"/>
      <c r="D9" s="193"/>
      <c r="E9" s="193"/>
      <c r="F9" s="193"/>
      <c r="G9" s="193"/>
      <c r="H9" s="193"/>
      <c r="I9" s="193"/>
      <c r="J9" s="193"/>
      <c r="K9" s="193"/>
      <c r="L9" s="194"/>
    </row>
    <row r="10" spans="2:16" ht="15.75" thickBot="1" x14ac:dyDescent="0.3">
      <c r="B10" s="139" t="s">
        <v>19</v>
      </c>
      <c r="C10" s="140"/>
      <c r="D10" s="4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25</v>
      </c>
      <c r="J10" s="9" t="s">
        <v>26</v>
      </c>
      <c r="K10" s="10" t="s">
        <v>27</v>
      </c>
      <c r="L10" s="11" t="s">
        <v>28</v>
      </c>
    </row>
    <row r="11" spans="2:16" x14ac:dyDescent="0.25">
      <c r="B11" s="12" t="s">
        <v>29</v>
      </c>
      <c r="C11" s="13">
        <v>45201</v>
      </c>
      <c r="D11" s="195" t="s">
        <v>86</v>
      </c>
      <c r="E11" s="196" t="s">
        <v>86</v>
      </c>
      <c r="F11" s="197" t="s">
        <v>87</v>
      </c>
      <c r="G11" s="197" t="s">
        <v>87</v>
      </c>
      <c r="H11" s="197" t="s">
        <v>87</v>
      </c>
      <c r="I11" s="14"/>
      <c r="J11" s="198" t="s">
        <v>88</v>
      </c>
      <c r="K11" s="198" t="s">
        <v>88</v>
      </c>
      <c r="L11" s="199"/>
      <c r="O11" s="15" t="s">
        <v>89</v>
      </c>
      <c r="P11" s="2">
        <f>COUNTIF(D11:L99,"Anatomia II")</f>
        <v>36</v>
      </c>
    </row>
    <row r="12" spans="2:16" x14ac:dyDescent="0.25">
      <c r="B12" s="17" t="s">
        <v>31</v>
      </c>
      <c r="C12" s="18">
        <v>45202</v>
      </c>
      <c r="D12" s="200" t="s">
        <v>86</v>
      </c>
      <c r="E12" s="201" t="s">
        <v>86</v>
      </c>
      <c r="F12" s="202" t="s">
        <v>90</v>
      </c>
      <c r="G12" s="202" t="s">
        <v>90</v>
      </c>
      <c r="H12" s="202" t="s">
        <v>90</v>
      </c>
      <c r="I12" s="19"/>
      <c r="J12" s="203" t="s">
        <v>88</v>
      </c>
      <c r="K12" s="203" t="s">
        <v>88</v>
      </c>
      <c r="L12" s="204"/>
      <c r="O12" s="15" t="s">
        <v>91</v>
      </c>
      <c r="P12" s="2">
        <f>COUNTIF(D11:L99,"Fisiologia e Biof.")</f>
        <v>29</v>
      </c>
    </row>
    <row r="13" spans="2:16" x14ac:dyDescent="0.25">
      <c r="B13" s="17" t="s">
        <v>33</v>
      </c>
      <c r="C13" s="18">
        <v>45203</v>
      </c>
      <c r="D13" s="200" t="s">
        <v>86</v>
      </c>
      <c r="E13" s="201" t="s">
        <v>86</v>
      </c>
      <c r="F13" s="205" t="s">
        <v>87</v>
      </c>
      <c r="G13" s="205" t="s">
        <v>87</v>
      </c>
      <c r="H13" s="205" t="s">
        <v>87</v>
      </c>
      <c r="I13" s="19"/>
      <c r="J13" s="203" t="s">
        <v>88</v>
      </c>
      <c r="K13" s="203" t="s">
        <v>88</v>
      </c>
      <c r="L13" s="204"/>
      <c r="O13" s="15" t="s">
        <v>88</v>
      </c>
      <c r="P13" s="2">
        <f>COUNTIF(D11:L99,"Microbiologia")</f>
        <v>51</v>
      </c>
    </row>
    <row r="14" spans="2:16" x14ac:dyDescent="0.25">
      <c r="B14" s="17" t="s">
        <v>35</v>
      </c>
      <c r="C14" s="18">
        <v>45204</v>
      </c>
      <c r="D14" s="200" t="s">
        <v>86</v>
      </c>
      <c r="E14" s="201" t="s">
        <v>86</v>
      </c>
      <c r="F14" s="202" t="s">
        <v>90</v>
      </c>
      <c r="G14" s="202" t="s">
        <v>90</v>
      </c>
      <c r="H14" s="202" t="s">
        <v>90</v>
      </c>
      <c r="I14" s="19"/>
      <c r="J14" s="203" t="s">
        <v>88</v>
      </c>
      <c r="K14" s="203" t="s">
        <v>88</v>
      </c>
      <c r="L14" s="204"/>
      <c r="O14" s="15" t="s">
        <v>92</v>
      </c>
      <c r="P14" s="2">
        <f>COUNTIF(D11:L99,"Biochimica II")</f>
        <v>36</v>
      </c>
    </row>
    <row r="15" spans="2:16" x14ac:dyDescent="0.25">
      <c r="B15" s="17" t="s">
        <v>37</v>
      </c>
      <c r="C15" s="18">
        <v>45205</v>
      </c>
      <c r="D15" s="200" t="s">
        <v>86</v>
      </c>
      <c r="E15" s="201" t="s">
        <v>86</v>
      </c>
      <c r="F15" s="205" t="s">
        <v>87</v>
      </c>
      <c r="G15" s="205" t="s">
        <v>87</v>
      </c>
      <c r="H15" s="205" t="s">
        <v>87</v>
      </c>
      <c r="I15" s="19"/>
      <c r="J15" s="203" t="s">
        <v>88</v>
      </c>
      <c r="K15" s="203" t="s">
        <v>88</v>
      </c>
      <c r="L15" s="204"/>
      <c r="O15" s="15" t="s">
        <v>93</v>
      </c>
      <c r="P15" s="2">
        <f>COUNTIF(D11:L99,"Demoetnoantropologia")</f>
        <v>14</v>
      </c>
    </row>
    <row r="16" spans="2:16" x14ac:dyDescent="0.25">
      <c r="B16" s="20" t="s">
        <v>39</v>
      </c>
      <c r="C16" s="21">
        <v>45206</v>
      </c>
      <c r="D16" s="102"/>
      <c r="E16" s="103"/>
      <c r="F16" s="103"/>
      <c r="G16" s="103"/>
      <c r="H16" s="103"/>
      <c r="I16" s="103"/>
      <c r="J16" s="103"/>
      <c r="K16" s="103"/>
      <c r="L16" s="104"/>
      <c r="O16" s="15" t="s">
        <v>94</v>
      </c>
      <c r="P16" s="2">
        <f>COUNTIF(D11:L100,"Storia")</f>
        <v>14</v>
      </c>
    </row>
    <row r="17" spans="2:12" x14ac:dyDescent="0.25">
      <c r="B17" s="20" t="s">
        <v>40</v>
      </c>
      <c r="C17" s="21">
        <v>45207</v>
      </c>
      <c r="D17" s="102"/>
      <c r="E17" s="103"/>
      <c r="F17" s="103"/>
      <c r="G17" s="103"/>
      <c r="H17" s="103"/>
      <c r="I17" s="103"/>
      <c r="J17" s="103"/>
      <c r="K17" s="103"/>
      <c r="L17" s="104"/>
    </row>
    <row r="18" spans="2:12" x14ac:dyDescent="0.25">
      <c r="B18" s="12" t="s">
        <v>29</v>
      </c>
      <c r="C18" s="13">
        <v>45208</v>
      </c>
      <c r="D18" s="206" t="s">
        <v>69</v>
      </c>
      <c r="E18" s="207"/>
      <c r="F18" s="207"/>
      <c r="G18" s="207"/>
      <c r="H18" s="207"/>
      <c r="I18" s="207"/>
      <c r="J18" s="207"/>
      <c r="K18" s="207"/>
      <c r="L18" s="208"/>
    </row>
    <row r="19" spans="2:12" x14ac:dyDescent="0.25">
      <c r="B19" s="17" t="s">
        <v>31</v>
      </c>
      <c r="C19" s="18">
        <v>45209</v>
      </c>
      <c r="D19" s="206"/>
      <c r="E19" s="207"/>
      <c r="F19" s="207"/>
      <c r="G19" s="207"/>
      <c r="H19" s="207"/>
      <c r="I19" s="207"/>
      <c r="J19" s="207"/>
      <c r="K19" s="207"/>
      <c r="L19" s="208"/>
    </row>
    <row r="20" spans="2:12" x14ac:dyDescent="0.25">
      <c r="B20" s="17" t="s">
        <v>33</v>
      </c>
      <c r="C20" s="18">
        <v>45210</v>
      </c>
      <c r="D20" s="206"/>
      <c r="E20" s="207"/>
      <c r="F20" s="207"/>
      <c r="G20" s="207"/>
      <c r="H20" s="207"/>
      <c r="I20" s="207"/>
      <c r="J20" s="207"/>
      <c r="K20" s="207"/>
      <c r="L20" s="208"/>
    </row>
    <row r="21" spans="2:12" x14ac:dyDescent="0.25">
      <c r="B21" s="17" t="s">
        <v>35</v>
      </c>
      <c r="C21" s="18">
        <v>45211</v>
      </c>
      <c r="D21" s="206"/>
      <c r="E21" s="207"/>
      <c r="F21" s="207"/>
      <c r="G21" s="207"/>
      <c r="H21" s="207"/>
      <c r="I21" s="207"/>
      <c r="J21" s="207"/>
      <c r="K21" s="207"/>
      <c r="L21" s="208"/>
    </row>
    <row r="22" spans="2:12" x14ac:dyDescent="0.25">
      <c r="B22" s="17" t="s">
        <v>37</v>
      </c>
      <c r="C22" s="18">
        <v>45212</v>
      </c>
      <c r="D22" s="206"/>
      <c r="E22" s="207"/>
      <c r="F22" s="207"/>
      <c r="G22" s="207"/>
      <c r="H22" s="207"/>
      <c r="I22" s="207"/>
      <c r="J22" s="207"/>
      <c r="K22" s="207"/>
      <c r="L22" s="208"/>
    </row>
    <row r="23" spans="2:12" x14ac:dyDescent="0.25">
      <c r="B23" s="20" t="s">
        <v>39</v>
      </c>
      <c r="C23" s="21">
        <v>45213</v>
      </c>
      <c r="D23" s="102"/>
      <c r="E23" s="103"/>
      <c r="F23" s="103"/>
      <c r="G23" s="103"/>
      <c r="H23" s="103"/>
      <c r="I23" s="103"/>
      <c r="J23" s="103"/>
      <c r="K23" s="103"/>
      <c r="L23" s="104"/>
    </row>
    <row r="24" spans="2:12" x14ac:dyDescent="0.25">
      <c r="B24" s="20" t="s">
        <v>40</v>
      </c>
      <c r="C24" s="21">
        <v>45214</v>
      </c>
      <c r="D24" s="102"/>
      <c r="E24" s="103"/>
      <c r="F24" s="103"/>
      <c r="G24" s="103"/>
      <c r="H24" s="103"/>
      <c r="I24" s="103"/>
      <c r="J24" s="103"/>
      <c r="K24" s="103"/>
      <c r="L24" s="104"/>
    </row>
    <row r="25" spans="2:12" x14ac:dyDescent="0.25">
      <c r="B25" s="22" t="s">
        <v>29</v>
      </c>
      <c r="C25" s="18">
        <v>45215</v>
      </c>
      <c r="D25" s="200" t="s">
        <v>86</v>
      </c>
      <c r="E25" s="201" t="s">
        <v>86</v>
      </c>
      <c r="F25" s="205" t="s">
        <v>87</v>
      </c>
      <c r="G25" s="205" t="s">
        <v>87</v>
      </c>
      <c r="H25" s="205" t="s">
        <v>87</v>
      </c>
      <c r="I25" s="19"/>
      <c r="J25" s="203" t="s">
        <v>88</v>
      </c>
      <c r="K25" s="203" t="s">
        <v>88</v>
      </c>
      <c r="L25" s="204"/>
    </row>
    <row r="26" spans="2:12" x14ac:dyDescent="0.25">
      <c r="B26" s="17" t="s">
        <v>31</v>
      </c>
      <c r="C26" s="18">
        <v>45216</v>
      </c>
      <c r="D26" s="200" t="s">
        <v>86</v>
      </c>
      <c r="E26" s="201" t="s">
        <v>86</v>
      </c>
      <c r="F26" s="202" t="s">
        <v>90</v>
      </c>
      <c r="G26" s="202" t="s">
        <v>90</v>
      </c>
      <c r="H26" s="202" t="s">
        <v>90</v>
      </c>
      <c r="I26" s="19"/>
      <c r="J26" s="203" t="s">
        <v>88</v>
      </c>
      <c r="K26" s="203" t="s">
        <v>88</v>
      </c>
      <c r="L26" s="204"/>
    </row>
    <row r="27" spans="2:12" x14ac:dyDescent="0.25">
      <c r="B27" s="17" t="s">
        <v>33</v>
      </c>
      <c r="C27" s="18">
        <v>45217</v>
      </c>
      <c r="D27" s="200" t="s">
        <v>86</v>
      </c>
      <c r="E27" s="201" t="s">
        <v>86</v>
      </c>
      <c r="F27" s="205" t="s">
        <v>87</v>
      </c>
      <c r="G27" s="205" t="s">
        <v>87</v>
      </c>
      <c r="H27" s="205" t="s">
        <v>87</v>
      </c>
      <c r="I27" s="19"/>
      <c r="J27" s="203" t="s">
        <v>88</v>
      </c>
      <c r="K27" s="203" t="s">
        <v>88</v>
      </c>
      <c r="L27" s="204"/>
    </row>
    <row r="28" spans="2:12" x14ac:dyDescent="0.25">
      <c r="B28" s="17" t="s">
        <v>35</v>
      </c>
      <c r="C28" s="18">
        <v>45218</v>
      </c>
      <c r="D28" s="200" t="s">
        <v>86</v>
      </c>
      <c r="E28" s="201" t="s">
        <v>86</v>
      </c>
      <c r="F28" s="202" t="s">
        <v>90</v>
      </c>
      <c r="G28" s="202" t="s">
        <v>90</v>
      </c>
      <c r="H28" s="202" t="s">
        <v>90</v>
      </c>
      <c r="I28" s="19"/>
      <c r="J28" s="203" t="s">
        <v>88</v>
      </c>
      <c r="K28" s="203" t="s">
        <v>88</v>
      </c>
      <c r="L28" s="204"/>
    </row>
    <row r="29" spans="2:12" x14ac:dyDescent="0.25">
      <c r="B29" s="17" t="s">
        <v>37</v>
      </c>
      <c r="C29" s="18">
        <v>45219</v>
      </c>
      <c r="D29" s="200" t="s">
        <v>86</v>
      </c>
      <c r="E29" s="201" t="s">
        <v>86</v>
      </c>
      <c r="F29" s="205" t="s">
        <v>87</v>
      </c>
      <c r="G29" s="205" t="s">
        <v>87</v>
      </c>
      <c r="H29" s="205" t="s">
        <v>87</v>
      </c>
      <c r="I29" s="19"/>
      <c r="J29" s="203" t="s">
        <v>88</v>
      </c>
      <c r="K29" s="203" t="s">
        <v>88</v>
      </c>
      <c r="L29" s="204"/>
    </row>
    <row r="30" spans="2:12" x14ac:dyDescent="0.25">
      <c r="B30" s="20" t="s">
        <v>39</v>
      </c>
      <c r="C30" s="21">
        <v>45220</v>
      </c>
      <c r="D30" s="102"/>
      <c r="E30" s="103"/>
      <c r="F30" s="103"/>
      <c r="G30" s="103"/>
      <c r="H30" s="103"/>
      <c r="I30" s="103"/>
      <c r="J30" s="103"/>
      <c r="K30" s="103"/>
      <c r="L30" s="104"/>
    </row>
    <row r="31" spans="2:12" x14ac:dyDescent="0.25">
      <c r="B31" s="20" t="s">
        <v>40</v>
      </c>
      <c r="C31" s="21">
        <v>45221</v>
      </c>
      <c r="D31" s="102"/>
      <c r="E31" s="103"/>
      <c r="F31" s="103"/>
      <c r="G31" s="103"/>
      <c r="H31" s="103"/>
      <c r="I31" s="103"/>
      <c r="J31" s="103"/>
      <c r="K31" s="103"/>
      <c r="L31" s="104"/>
    </row>
    <row r="32" spans="2:12" x14ac:dyDescent="0.25">
      <c r="B32" s="17" t="s">
        <v>29</v>
      </c>
      <c r="C32" s="18">
        <v>45222</v>
      </c>
      <c r="D32" s="206" t="s">
        <v>69</v>
      </c>
      <c r="E32" s="207"/>
      <c r="F32" s="207"/>
      <c r="G32" s="207"/>
      <c r="H32" s="207"/>
      <c r="I32" s="207"/>
      <c r="J32" s="207"/>
      <c r="K32" s="207"/>
      <c r="L32" s="208"/>
    </row>
    <row r="33" spans="2:12" x14ac:dyDescent="0.25">
      <c r="B33" s="17" t="s">
        <v>31</v>
      </c>
      <c r="C33" s="18">
        <v>45223</v>
      </c>
      <c r="D33" s="206"/>
      <c r="E33" s="207"/>
      <c r="F33" s="207"/>
      <c r="G33" s="207"/>
      <c r="H33" s="207"/>
      <c r="I33" s="207"/>
      <c r="J33" s="207"/>
      <c r="K33" s="207"/>
      <c r="L33" s="208"/>
    </row>
    <row r="34" spans="2:12" x14ac:dyDescent="0.25">
      <c r="B34" s="17" t="s">
        <v>33</v>
      </c>
      <c r="C34" s="18">
        <v>45224</v>
      </c>
      <c r="D34" s="206"/>
      <c r="E34" s="207"/>
      <c r="F34" s="207"/>
      <c r="G34" s="207"/>
      <c r="H34" s="207"/>
      <c r="I34" s="207"/>
      <c r="J34" s="207"/>
      <c r="K34" s="207"/>
      <c r="L34" s="208"/>
    </row>
    <row r="35" spans="2:12" x14ac:dyDescent="0.25">
      <c r="B35" s="17" t="s">
        <v>35</v>
      </c>
      <c r="C35" s="18">
        <v>45225</v>
      </c>
      <c r="D35" s="206"/>
      <c r="E35" s="207"/>
      <c r="F35" s="207"/>
      <c r="G35" s="207"/>
      <c r="H35" s="207"/>
      <c r="I35" s="207"/>
      <c r="J35" s="207"/>
      <c r="K35" s="207"/>
      <c r="L35" s="208"/>
    </row>
    <row r="36" spans="2:12" x14ac:dyDescent="0.25">
      <c r="B36" s="17" t="s">
        <v>37</v>
      </c>
      <c r="C36" s="18">
        <v>45226</v>
      </c>
      <c r="D36" s="206"/>
      <c r="E36" s="207"/>
      <c r="F36" s="207"/>
      <c r="G36" s="207"/>
      <c r="H36" s="207"/>
      <c r="I36" s="207"/>
      <c r="J36" s="207"/>
      <c r="K36" s="207"/>
      <c r="L36" s="208"/>
    </row>
    <row r="37" spans="2:12" x14ac:dyDescent="0.25">
      <c r="B37" s="20" t="s">
        <v>39</v>
      </c>
      <c r="C37" s="21">
        <v>45227</v>
      </c>
      <c r="D37" s="102"/>
      <c r="E37" s="103"/>
      <c r="F37" s="103"/>
      <c r="G37" s="103"/>
      <c r="H37" s="103"/>
      <c r="I37" s="103"/>
      <c r="J37" s="103"/>
      <c r="K37" s="103"/>
      <c r="L37" s="104"/>
    </row>
    <row r="38" spans="2:12" x14ac:dyDescent="0.25">
      <c r="B38" s="20" t="s">
        <v>40</v>
      </c>
      <c r="C38" s="21">
        <v>45228</v>
      </c>
      <c r="D38" s="102"/>
      <c r="E38" s="103"/>
      <c r="F38" s="103"/>
      <c r="G38" s="103"/>
      <c r="H38" s="103"/>
      <c r="I38" s="103"/>
      <c r="J38" s="103"/>
      <c r="K38" s="103"/>
      <c r="L38" s="104"/>
    </row>
    <row r="39" spans="2:12" x14ac:dyDescent="0.25">
      <c r="B39" s="17" t="s">
        <v>29</v>
      </c>
      <c r="C39" s="18">
        <v>45229</v>
      </c>
      <c r="D39" s="200" t="s">
        <v>86</v>
      </c>
      <c r="E39" s="201" t="s">
        <v>86</v>
      </c>
      <c r="F39" s="205" t="s">
        <v>87</v>
      </c>
      <c r="G39" s="205" t="s">
        <v>87</v>
      </c>
      <c r="H39" s="205" t="s">
        <v>87</v>
      </c>
      <c r="I39" s="209"/>
      <c r="J39" s="203" t="s">
        <v>88</v>
      </c>
      <c r="K39" s="203" t="s">
        <v>88</v>
      </c>
      <c r="L39" s="204"/>
    </row>
    <row r="40" spans="2:12" x14ac:dyDescent="0.25">
      <c r="B40" s="17" t="s">
        <v>31</v>
      </c>
      <c r="C40" s="18">
        <v>45230</v>
      </c>
      <c r="D40" s="200" t="s">
        <v>86</v>
      </c>
      <c r="E40" s="201" t="s">
        <v>86</v>
      </c>
      <c r="F40" s="202" t="s">
        <v>90</v>
      </c>
      <c r="G40" s="202" t="s">
        <v>90</v>
      </c>
      <c r="H40" s="202" t="s">
        <v>90</v>
      </c>
      <c r="I40" s="26"/>
      <c r="J40" s="203" t="s">
        <v>88</v>
      </c>
      <c r="K40" s="203" t="s">
        <v>88</v>
      </c>
      <c r="L40" s="204"/>
    </row>
    <row r="41" spans="2:12" x14ac:dyDescent="0.25">
      <c r="B41" s="20" t="s">
        <v>33</v>
      </c>
      <c r="C41" s="21">
        <v>45231</v>
      </c>
      <c r="D41" s="102"/>
      <c r="E41" s="103"/>
      <c r="F41" s="103"/>
      <c r="G41" s="103"/>
      <c r="H41" s="103"/>
      <c r="I41" s="103"/>
      <c r="J41" s="103"/>
      <c r="K41" s="103"/>
      <c r="L41" s="104"/>
    </row>
    <row r="42" spans="2:12" x14ac:dyDescent="0.25">
      <c r="B42" s="17" t="s">
        <v>35</v>
      </c>
      <c r="C42" s="18">
        <v>45232</v>
      </c>
      <c r="D42" s="23"/>
      <c r="F42" s="202" t="s">
        <v>90</v>
      </c>
      <c r="G42" s="202" t="s">
        <v>90</v>
      </c>
      <c r="H42" s="202" t="s">
        <v>90</v>
      </c>
      <c r="I42" s="19"/>
      <c r="J42" s="203" t="s">
        <v>88</v>
      </c>
      <c r="K42" s="203" t="s">
        <v>88</v>
      </c>
      <c r="L42" s="204"/>
    </row>
    <row r="43" spans="2:12" x14ac:dyDescent="0.25">
      <c r="B43" s="17" t="s">
        <v>37</v>
      </c>
      <c r="C43" s="18">
        <v>45233</v>
      </c>
      <c r="D43" s="200" t="s">
        <v>86</v>
      </c>
      <c r="E43" s="201" t="s">
        <v>86</v>
      </c>
      <c r="F43" s="205" t="s">
        <v>87</v>
      </c>
      <c r="G43" s="205" t="s">
        <v>87</v>
      </c>
      <c r="H43" s="205" t="s">
        <v>87</v>
      </c>
      <c r="I43" s="19"/>
      <c r="J43" s="203" t="s">
        <v>88</v>
      </c>
      <c r="K43" s="203" t="s">
        <v>88</v>
      </c>
      <c r="L43" s="204"/>
    </row>
    <row r="44" spans="2:12" x14ac:dyDescent="0.25">
      <c r="B44" s="20" t="s">
        <v>39</v>
      </c>
      <c r="C44" s="21">
        <v>45234</v>
      </c>
      <c r="D44" s="102"/>
      <c r="E44" s="103"/>
      <c r="F44" s="103"/>
      <c r="G44" s="103"/>
      <c r="H44" s="103"/>
      <c r="I44" s="103"/>
      <c r="J44" s="103"/>
      <c r="K44" s="103"/>
      <c r="L44" s="104"/>
    </row>
    <row r="45" spans="2:12" x14ac:dyDescent="0.25">
      <c r="B45" s="20" t="s">
        <v>40</v>
      </c>
      <c r="C45" s="21">
        <v>45235</v>
      </c>
      <c r="D45" s="102"/>
      <c r="E45" s="103"/>
      <c r="F45" s="103"/>
      <c r="G45" s="103"/>
      <c r="H45" s="103"/>
      <c r="I45" s="103"/>
      <c r="J45" s="103"/>
      <c r="K45" s="103"/>
      <c r="L45" s="104"/>
    </row>
    <row r="46" spans="2:12" x14ac:dyDescent="0.25">
      <c r="B46" s="17" t="s">
        <v>29</v>
      </c>
      <c r="C46" s="18">
        <v>45236</v>
      </c>
      <c r="D46" s="206" t="s">
        <v>69</v>
      </c>
      <c r="E46" s="207"/>
      <c r="F46" s="207"/>
      <c r="G46" s="207"/>
      <c r="H46" s="207"/>
      <c r="I46" s="207"/>
      <c r="J46" s="207"/>
      <c r="K46" s="207"/>
      <c r="L46" s="208"/>
    </row>
    <row r="47" spans="2:12" x14ac:dyDescent="0.25">
      <c r="B47" s="17" t="s">
        <v>31</v>
      </c>
      <c r="C47" s="18">
        <v>45237</v>
      </c>
      <c r="D47" s="206"/>
      <c r="E47" s="207"/>
      <c r="F47" s="207"/>
      <c r="G47" s="207"/>
      <c r="H47" s="207"/>
      <c r="I47" s="207"/>
      <c r="J47" s="207"/>
      <c r="K47" s="207"/>
      <c r="L47" s="208"/>
    </row>
    <row r="48" spans="2:12" x14ac:dyDescent="0.25">
      <c r="B48" s="17" t="s">
        <v>33</v>
      </c>
      <c r="C48" s="18">
        <v>45238</v>
      </c>
      <c r="D48" s="206"/>
      <c r="E48" s="207"/>
      <c r="F48" s="207"/>
      <c r="G48" s="207"/>
      <c r="H48" s="207"/>
      <c r="I48" s="207"/>
      <c r="J48" s="207"/>
      <c r="K48" s="207"/>
      <c r="L48" s="208"/>
    </row>
    <row r="49" spans="2:12" x14ac:dyDescent="0.25">
      <c r="B49" s="17" t="s">
        <v>35</v>
      </c>
      <c r="C49" s="18">
        <v>45239</v>
      </c>
      <c r="D49" s="206"/>
      <c r="E49" s="207"/>
      <c r="F49" s="207"/>
      <c r="G49" s="207"/>
      <c r="H49" s="207"/>
      <c r="I49" s="207"/>
      <c r="J49" s="207"/>
      <c r="K49" s="207"/>
      <c r="L49" s="208"/>
    </row>
    <row r="50" spans="2:12" x14ac:dyDescent="0.25">
      <c r="B50" s="17" t="s">
        <v>37</v>
      </c>
      <c r="C50" s="18">
        <v>45240</v>
      </c>
      <c r="D50" s="206"/>
      <c r="E50" s="207"/>
      <c r="F50" s="207"/>
      <c r="G50" s="207"/>
      <c r="H50" s="207"/>
      <c r="I50" s="207"/>
      <c r="J50" s="207"/>
      <c r="K50" s="207"/>
      <c r="L50" s="208"/>
    </row>
    <row r="51" spans="2:12" x14ac:dyDescent="0.25">
      <c r="B51" s="20" t="s">
        <v>39</v>
      </c>
      <c r="C51" s="21">
        <v>45241</v>
      </c>
      <c r="D51" s="102"/>
      <c r="E51" s="103"/>
      <c r="F51" s="103"/>
      <c r="G51" s="103"/>
      <c r="H51" s="103"/>
      <c r="I51" s="103"/>
      <c r="J51" s="103"/>
      <c r="K51" s="103"/>
      <c r="L51" s="104"/>
    </row>
    <row r="52" spans="2:12" x14ac:dyDescent="0.25">
      <c r="B52" s="20" t="s">
        <v>40</v>
      </c>
      <c r="C52" s="21">
        <v>45242</v>
      </c>
      <c r="D52" s="102"/>
      <c r="E52" s="103"/>
      <c r="F52" s="103"/>
      <c r="G52" s="103"/>
      <c r="H52" s="103"/>
      <c r="I52" s="103"/>
      <c r="J52" s="103"/>
      <c r="K52" s="103"/>
      <c r="L52" s="104"/>
    </row>
    <row r="53" spans="2:12" x14ac:dyDescent="0.25">
      <c r="B53" s="17" t="s">
        <v>29</v>
      </c>
      <c r="C53" s="18">
        <v>45243</v>
      </c>
      <c r="D53" s="210" t="s">
        <v>95</v>
      </c>
      <c r="E53" s="188" t="s">
        <v>95</v>
      </c>
      <c r="F53" s="205" t="s">
        <v>87</v>
      </c>
      <c r="G53" s="205" t="s">
        <v>87</v>
      </c>
      <c r="H53" s="205" t="s">
        <v>87</v>
      </c>
      <c r="I53" s="33"/>
      <c r="J53" s="203" t="s">
        <v>88</v>
      </c>
      <c r="K53" s="203" t="s">
        <v>88</v>
      </c>
      <c r="L53" s="204"/>
    </row>
    <row r="54" spans="2:12" x14ac:dyDescent="0.25">
      <c r="B54" s="17" t="s">
        <v>31</v>
      </c>
      <c r="C54" s="18">
        <v>45244</v>
      </c>
      <c r="D54" s="200" t="s">
        <v>86</v>
      </c>
      <c r="E54" s="201" t="s">
        <v>86</v>
      </c>
      <c r="F54" s="202" t="s">
        <v>90</v>
      </c>
      <c r="G54" s="202" t="s">
        <v>90</v>
      </c>
      <c r="H54" s="202" t="s">
        <v>90</v>
      </c>
      <c r="I54" s="33"/>
      <c r="J54" s="203" t="s">
        <v>88</v>
      </c>
      <c r="K54" s="203" t="s">
        <v>88</v>
      </c>
      <c r="L54" s="204"/>
    </row>
    <row r="55" spans="2:12" x14ac:dyDescent="0.25">
      <c r="B55" s="17" t="s">
        <v>33</v>
      </c>
      <c r="C55" s="18">
        <v>45245</v>
      </c>
      <c r="D55" s="210" t="s">
        <v>95</v>
      </c>
      <c r="E55" s="188" t="s">
        <v>95</v>
      </c>
      <c r="F55" s="205" t="s">
        <v>87</v>
      </c>
      <c r="G55" s="205" t="s">
        <v>87</v>
      </c>
      <c r="I55" s="33"/>
      <c r="J55" s="203" t="s">
        <v>88</v>
      </c>
      <c r="K55" s="203" t="s">
        <v>88</v>
      </c>
      <c r="L55" s="204"/>
    </row>
    <row r="56" spans="2:12" x14ac:dyDescent="0.25">
      <c r="B56" s="17" t="s">
        <v>35</v>
      </c>
      <c r="C56" s="18">
        <v>45246</v>
      </c>
      <c r="D56" s="200" t="s">
        <v>86</v>
      </c>
      <c r="E56" s="201" t="s">
        <v>86</v>
      </c>
      <c r="F56" s="202" t="s">
        <v>90</v>
      </c>
      <c r="G56" s="202" t="s">
        <v>90</v>
      </c>
      <c r="H56" s="202" t="s">
        <v>90</v>
      </c>
      <c r="I56" s="33"/>
      <c r="J56" s="203" t="s">
        <v>88</v>
      </c>
      <c r="K56" s="203" t="s">
        <v>88</v>
      </c>
      <c r="L56" s="204"/>
    </row>
    <row r="57" spans="2:12" x14ac:dyDescent="0.25">
      <c r="B57" s="17" t="s">
        <v>37</v>
      </c>
      <c r="C57" s="18">
        <v>45247</v>
      </c>
      <c r="D57" s="210" t="s">
        <v>95</v>
      </c>
      <c r="E57" s="188" t="s">
        <v>95</v>
      </c>
      <c r="I57" s="33"/>
      <c r="J57" s="203" t="s">
        <v>88</v>
      </c>
      <c r="K57" s="203" t="s">
        <v>88</v>
      </c>
      <c r="L57" s="204"/>
    </row>
    <row r="58" spans="2:12" x14ac:dyDescent="0.25">
      <c r="B58" s="20" t="s">
        <v>39</v>
      </c>
      <c r="C58" s="21">
        <v>45248</v>
      </c>
      <c r="D58" s="102"/>
      <c r="E58" s="103"/>
      <c r="F58" s="103"/>
      <c r="G58" s="103"/>
      <c r="H58" s="103"/>
      <c r="I58" s="103"/>
      <c r="J58" s="103"/>
      <c r="K58" s="103"/>
      <c r="L58" s="104"/>
    </row>
    <row r="59" spans="2:12" x14ac:dyDescent="0.25">
      <c r="B59" s="20" t="s">
        <v>40</v>
      </c>
      <c r="C59" s="21">
        <v>45249</v>
      </c>
      <c r="D59" s="102"/>
      <c r="E59" s="103"/>
      <c r="F59" s="103"/>
      <c r="G59" s="103"/>
      <c r="H59" s="103"/>
      <c r="I59" s="103"/>
      <c r="J59" s="103"/>
      <c r="K59" s="103"/>
      <c r="L59" s="104"/>
    </row>
    <row r="60" spans="2:12" x14ac:dyDescent="0.25">
      <c r="B60" s="17" t="s">
        <v>29</v>
      </c>
      <c r="C60" s="18">
        <v>45250</v>
      </c>
      <c r="D60" s="206" t="s">
        <v>69</v>
      </c>
      <c r="E60" s="207"/>
      <c r="F60" s="207"/>
      <c r="G60" s="207"/>
      <c r="H60" s="207"/>
      <c r="I60" s="207"/>
      <c r="J60" s="207"/>
      <c r="K60" s="207"/>
      <c r="L60" s="208"/>
    </row>
    <row r="61" spans="2:12" x14ac:dyDescent="0.25">
      <c r="B61" s="17" t="s">
        <v>31</v>
      </c>
      <c r="C61" s="18">
        <v>45251</v>
      </c>
      <c r="D61" s="206"/>
      <c r="E61" s="207"/>
      <c r="F61" s="207"/>
      <c r="G61" s="207"/>
      <c r="H61" s="207"/>
      <c r="I61" s="207"/>
      <c r="J61" s="207"/>
      <c r="K61" s="207"/>
      <c r="L61" s="208"/>
    </row>
    <row r="62" spans="2:12" x14ac:dyDescent="0.25">
      <c r="B62" s="22" t="s">
        <v>33</v>
      </c>
      <c r="C62" s="18">
        <v>45252</v>
      </c>
      <c r="D62" s="206"/>
      <c r="E62" s="207"/>
      <c r="F62" s="207"/>
      <c r="G62" s="207"/>
      <c r="H62" s="207"/>
      <c r="I62" s="207"/>
      <c r="J62" s="207"/>
      <c r="K62" s="207"/>
      <c r="L62" s="208"/>
    </row>
    <row r="63" spans="2:12" x14ac:dyDescent="0.25">
      <c r="B63" s="17" t="s">
        <v>35</v>
      </c>
      <c r="C63" s="18">
        <v>45253</v>
      </c>
      <c r="D63" s="206"/>
      <c r="E63" s="207"/>
      <c r="F63" s="207"/>
      <c r="G63" s="207"/>
      <c r="H63" s="207"/>
      <c r="I63" s="207"/>
      <c r="J63" s="207"/>
      <c r="K63" s="207"/>
      <c r="L63" s="208"/>
    </row>
    <row r="64" spans="2:12" x14ac:dyDescent="0.25">
      <c r="B64" s="17" t="s">
        <v>37</v>
      </c>
      <c r="C64" s="18">
        <v>45254</v>
      </c>
      <c r="D64" s="206"/>
      <c r="E64" s="207"/>
      <c r="F64" s="207"/>
      <c r="G64" s="207"/>
      <c r="H64" s="207"/>
      <c r="I64" s="207"/>
      <c r="J64" s="207"/>
      <c r="K64" s="207"/>
      <c r="L64" s="208"/>
    </row>
    <row r="65" spans="2:12" x14ac:dyDescent="0.25">
      <c r="B65" s="20" t="s">
        <v>39</v>
      </c>
      <c r="C65" s="21">
        <v>45255</v>
      </c>
      <c r="D65" s="102"/>
      <c r="E65" s="103"/>
      <c r="F65" s="103"/>
      <c r="G65" s="103"/>
      <c r="H65" s="103"/>
      <c r="I65" s="103"/>
      <c r="J65" s="103"/>
      <c r="K65" s="103"/>
      <c r="L65" s="104"/>
    </row>
    <row r="66" spans="2:12" x14ac:dyDescent="0.25">
      <c r="B66" s="20" t="s">
        <v>40</v>
      </c>
      <c r="C66" s="21">
        <v>45256</v>
      </c>
      <c r="D66" s="102"/>
      <c r="E66" s="103"/>
      <c r="F66" s="103"/>
      <c r="G66" s="103"/>
      <c r="H66" s="103"/>
      <c r="I66" s="103"/>
      <c r="J66" s="103"/>
      <c r="K66" s="103"/>
      <c r="L66" s="104"/>
    </row>
    <row r="67" spans="2:12" x14ac:dyDescent="0.25">
      <c r="B67" s="22" t="s">
        <v>29</v>
      </c>
      <c r="C67" s="18">
        <v>45257</v>
      </c>
      <c r="D67" s="211" t="s">
        <v>94</v>
      </c>
      <c r="E67" s="189" t="s">
        <v>94</v>
      </c>
      <c r="F67" s="189" t="s">
        <v>94</v>
      </c>
      <c r="G67" s="19"/>
      <c r="H67" s="19"/>
      <c r="I67" s="33"/>
      <c r="J67" s="203" t="s">
        <v>88</v>
      </c>
      <c r="K67" s="203" t="s">
        <v>88</v>
      </c>
      <c r="L67" s="204"/>
    </row>
    <row r="68" spans="2:12" x14ac:dyDescent="0.25">
      <c r="B68" s="22" t="s">
        <v>31</v>
      </c>
      <c r="C68" s="18">
        <v>45258</v>
      </c>
      <c r="D68" s="200" t="s">
        <v>86</v>
      </c>
      <c r="E68" s="201" t="s">
        <v>86</v>
      </c>
      <c r="F68" s="202" t="s">
        <v>90</v>
      </c>
      <c r="G68" s="202" t="s">
        <v>90</v>
      </c>
      <c r="H68" s="202" t="s">
        <v>90</v>
      </c>
      <c r="I68" s="33"/>
      <c r="J68" s="203" t="s">
        <v>88</v>
      </c>
      <c r="K68" s="203" t="s">
        <v>88</v>
      </c>
      <c r="L68" s="204"/>
    </row>
    <row r="69" spans="2:12" x14ac:dyDescent="0.25">
      <c r="B69" s="22" t="s">
        <v>33</v>
      </c>
      <c r="C69" s="18">
        <v>45259</v>
      </c>
      <c r="D69" s="211" t="s">
        <v>94</v>
      </c>
      <c r="E69" s="189" t="s">
        <v>94</v>
      </c>
      <c r="F69" s="189" t="s">
        <v>94</v>
      </c>
      <c r="I69" s="33"/>
      <c r="J69" s="203" t="s">
        <v>88</v>
      </c>
      <c r="K69" s="203" t="s">
        <v>88</v>
      </c>
      <c r="L69" s="204"/>
    </row>
    <row r="70" spans="2:12" x14ac:dyDescent="0.25">
      <c r="B70" s="17" t="s">
        <v>35</v>
      </c>
      <c r="C70" s="18">
        <v>45260</v>
      </c>
      <c r="D70" s="200" t="s">
        <v>86</v>
      </c>
      <c r="E70" s="201" t="s">
        <v>86</v>
      </c>
      <c r="F70" s="202" t="s">
        <v>90</v>
      </c>
      <c r="G70" s="202" t="s">
        <v>90</v>
      </c>
      <c r="H70" s="202" t="s">
        <v>90</v>
      </c>
      <c r="I70" s="33"/>
      <c r="J70" s="203" t="s">
        <v>88</v>
      </c>
      <c r="K70" s="203" t="s">
        <v>88</v>
      </c>
      <c r="L70" s="204"/>
    </row>
    <row r="71" spans="2:12" x14ac:dyDescent="0.25">
      <c r="B71" s="17" t="s">
        <v>37</v>
      </c>
      <c r="C71" s="18">
        <v>45261</v>
      </c>
      <c r="D71" s="212"/>
      <c r="E71" s="19"/>
      <c r="F71" s="189" t="s">
        <v>94</v>
      </c>
      <c r="G71" s="189" t="s">
        <v>94</v>
      </c>
      <c r="H71" s="19"/>
      <c r="I71" s="33"/>
      <c r="J71" s="203" t="s">
        <v>88</v>
      </c>
      <c r="K71" s="203" t="s">
        <v>88</v>
      </c>
      <c r="L71" s="204"/>
    </row>
    <row r="72" spans="2:12" x14ac:dyDescent="0.25">
      <c r="B72" s="20" t="s">
        <v>39</v>
      </c>
      <c r="C72" s="21">
        <v>45262</v>
      </c>
      <c r="D72" s="102"/>
      <c r="E72" s="103"/>
      <c r="F72" s="103"/>
      <c r="G72" s="103"/>
      <c r="H72" s="103"/>
      <c r="I72" s="103"/>
      <c r="J72" s="103"/>
      <c r="K72" s="103"/>
      <c r="L72" s="104"/>
    </row>
    <row r="73" spans="2:12" x14ac:dyDescent="0.25">
      <c r="B73" s="20" t="s">
        <v>40</v>
      </c>
      <c r="C73" s="21">
        <v>45263</v>
      </c>
      <c r="D73" s="102"/>
      <c r="E73" s="103"/>
      <c r="F73" s="103"/>
      <c r="G73" s="103"/>
      <c r="H73" s="103"/>
      <c r="I73" s="103"/>
      <c r="J73" s="103"/>
      <c r="K73" s="103"/>
      <c r="L73" s="104"/>
    </row>
    <row r="74" spans="2:12" x14ac:dyDescent="0.25">
      <c r="B74" s="22" t="s">
        <v>29</v>
      </c>
      <c r="C74" s="18">
        <v>45264</v>
      </c>
      <c r="D74" s="213" t="s">
        <v>69</v>
      </c>
      <c r="E74" s="214"/>
      <c r="F74" s="214"/>
      <c r="G74" s="214"/>
      <c r="H74" s="214"/>
      <c r="I74" s="214"/>
      <c r="J74" s="214"/>
      <c r="K74" s="214"/>
      <c r="L74" s="215"/>
    </row>
    <row r="75" spans="2:12" x14ac:dyDescent="0.25">
      <c r="B75" s="22" t="s">
        <v>31</v>
      </c>
      <c r="C75" s="18">
        <v>45265</v>
      </c>
      <c r="D75" s="213"/>
      <c r="E75" s="214"/>
      <c r="F75" s="214"/>
      <c r="G75" s="214"/>
      <c r="H75" s="214"/>
      <c r="I75" s="214"/>
      <c r="J75" s="214"/>
      <c r="K75" s="214"/>
      <c r="L75" s="215"/>
    </row>
    <row r="76" spans="2:12" x14ac:dyDescent="0.25">
      <c r="B76" s="22" t="s">
        <v>33</v>
      </c>
      <c r="C76" s="18">
        <v>45266</v>
      </c>
      <c r="D76" s="213"/>
      <c r="E76" s="214"/>
      <c r="F76" s="214"/>
      <c r="G76" s="214"/>
      <c r="H76" s="214"/>
      <c r="I76" s="214"/>
      <c r="J76" s="214"/>
      <c r="K76" s="214"/>
      <c r="L76" s="215"/>
    </row>
    <row r="77" spans="2:12" x14ac:dyDescent="0.25">
      <c r="B77" s="22" t="s">
        <v>35</v>
      </c>
      <c r="C77" s="18">
        <v>45267</v>
      </c>
      <c r="D77" s="213"/>
      <c r="E77" s="214"/>
      <c r="F77" s="214"/>
      <c r="G77" s="214"/>
      <c r="H77" s="214"/>
      <c r="I77" s="214"/>
      <c r="J77" s="214"/>
      <c r="K77" s="214"/>
      <c r="L77" s="215"/>
    </row>
    <row r="78" spans="2:12" x14ac:dyDescent="0.25">
      <c r="B78" s="20" t="s">
        <v>37</v>
      </c>
      <c r="C78" s="21">
        <v>45268</v>
      </c>
      <c r="D78" s="102"/>
      <c r="E78" s="103"/>
      <c r="F78" s="103"/>
      <c r="G78" s="103"/>
      <c r="H78" s="103"/>
      <c r="I78" s="103"/>
      <c r="J78" s="103"/>
      <c r="K78" s="103"/>
      <c r="L78" s="104"/>
    </row>
    <row r="79" spans="2:12" x14ac:dyDescent="0.25">
      <c r="B79" s="20" t="s">
        <v>39</v>
      </c>
      <c r="C79" s="21">
        <v>45269</v>
      </c>
      <c r="D79" s="102"/>
      <c r="E79" s="103"/>
      <c r="F79" s="103"/>
      <c r="G79" s="103"/>
      <c r="H79" s="103"/>
      <c r="I79" s="103"/>
      <c r="J79" s="103"/>
      <c r="K79" s="103"/>
      <c r="L79" s="104"/>
    </row>
    <row r="80" spans="2:12" x14ac:dyDescent="0.25">
      <c r="B80" s="20" t="s">
        <v>40</v>
      </c>
      <c r="C80" s="21">
        <v>45270</v>
      </c>
      <c r="D80" s="102"/>
      <c r="E80" s="103"/>
      <c r="F80" s="103"/>
      <c r="G80" s="103"/>
      <c r="H80" s="103"/>
      <c r="I80" s="103"/>
      <c r="J80" s="103"/>
      <c r="K80" s="103"/>
      <c r="L80" s="104"/>
    </row>
    <row r="81" spans="2:12" x14ac:dyDescent="0.25">
      <c r="B81" s="17" t="s">
        <v>29</v>
      </c>
      <c r="C81" s="18">
        <v>45271</v>
      </c>
      <c r="D81" s="210" t="s">
        <v>95</v>
      </c>
      <c r="E81" s="188" t="s">
        <v>95</v>
      </c>
      <c r="F81" s="189" t="s">
        <v>94</v>
      </c>
      <c r="G81" s="189" t="s">
        <v>94</v>
      </c>
      <c r="H81" s="189" t="s">
        <v>94</v>
      </c>
      <c r="I81" s="19"/>
      <c r="J81" s="203" t="s">
        <v>88</v>
      </c>
      <c r="K81" s="203" t="s">
        <v>88</v>
      </c>
      <c r="L81" s="216" t="s">
        <v>88</v>
      </c>
    </row>
    <row r="82" spans="2:12" ht="24" x14ac:dyDescent="0.25">
      <c r="B82" s="17" t="s">
        <v>31</v>
      </c>
      <c r="C82" s="18">
        <v>45272</v>
      </c>
      <c r="D82" s="200" t="s">
        <v>86</v>
      </c>
      <c r="E82" s="201" t="s">
        <v>86</v>
      </c>
      <c r="F82" s="202" t="s">
        <v>90</v>
      </c>
      <c r="G82" s="202" t="s">
        <v>90</v>
      </c>
      <c r="H82" s="202" t="s">
        <v>90</v>
      </c>
      <c r="I82" s="19"/>
      <c r="J82" s="188" t="s">
        <v>95</v>
      </c>
      <c r="K82" s="188" t="s">
        <v>95</v>
      </c>
      <c r="L82" s="204"/>
    </row>
    <row r="83" spans="2:12" x14ac:dyDescent="0.25">
      <c r="B83" s="22" t="s">
        <v>33</v>
      </c>
      <c r="C83" s="18">
        <v>45273</v>
      </c>
      <c r="D83" s="210" t="s">
        <v>95</v>
      </c>
      <c r="E83" s="188" t="s">
        <v>95</v>
      </c>
      <c r="F83" s="189" t="s">
        <v>94</v>
      </c>
      <c r="G83" s="189" t="s">
        <v>94</v>
      </c>
      <c r="H83" s="189" t="s">
        <v>94</v>
      </c>
      <c r="I83" s="19"/>
      <c r="J83" s="19"/>
      <c r="K83" s="19"/>
      <c r="L83" s="204"/>
    </row>
    <row r="84" spans="2:12" x14ac:dyDescent="0.25">
      <c r="B84" s="17" t="s">
        <v>35</v>
      </c>
      <c r="C84" s="18">
        <v>45274</v>
      </c>
      <c r="D84" s="210" t="s">
        <v>95</v>
      </c>
      <c r="E84" s="188" t="s">
        <v>95</v>
      </c>
      <c r="F84" s="202" t="s">
        <v>90</v>
      </c>
      <c r="G84" s="202" t="s">
        <v>90</v>
      </c>
      <c r="H84" s="202" t="s">
        <v>90</v>
      </c>
      <c r="I84" s="19"/>
      <c r="J84" s="19"/>
      <c r="K84" s="19"/>
      <c r="L84" s="204"/>
    </row>
    <row r="85" spans="2:12" x14ac:dyDescent="0.25">
      <c r="B85" s="17" t="s">
        <v>37</v>
      </c>
      <c r="C85" s="18">
        <v>45275</v>
      </c>
      <c r="D85" s="212"/>
      <c r="E85" s="19"/>
      <c r="F85" s="19"/>
      <c r="G85" s="19"/>
      <c r="H85" s="19"/>
      <c r="I85" s="19"/>
      <c r="J85" s="19"/>
      <c r="K85" s="19"/>
      <c r="L85" s="204"/>
    </row>
    <row r="86" spans="2:12" x14ac:dyDescent="0.25">
      <c r="B86" s="20" t="s">
        <v>39</v>
      </c>
      <c r="C86" s="21">
        <v>45276</v>
      </c>
      <c r="D86" s="102"/>
      <c r="E86" s="103"/>
      <c r="F86" s="103"/>
      <c r="G86" s="103"/>
      <c r="H86" s="103"/>
      <c r="I86" s="103"/>
      <c r="J86" s="103"/>
      <c r="K86" s="103"/>
      <c r="L86" s="104"/>
    </row>
    <row r="87" spans="2:12" x14ac:dyDescent="0.25">
      <c r="B87" s="20" t="s">
        <v>40</v>
      </c>
      <c r="C87" s="21">
        <v>45277</v>
      </c>
      <c r="D87" s="102"/>
      <c r="E87" s="103"/>
      <c r="F87" s="103"/>
      <c r="G87" s="103"/>
      <c r="H87" s="103"/>
      <c r="I87" s="103"/>
      <c r="J87" s="103"/>
      <c r="K87" s="103"/>
      <c r="L87" s="104"/>
    </row>
    <row r="88" spans="2:12" x14ac:dyDescent="0.25">
      <c r="B88" s="20" t="s">
        <v>29</v>
      </c>
      <c r="C88" s="21">
        <v>45278</v>
      </c>
      <c r="D88" s="141" t="s">
        <v>96</v>
      </c>
      <c r="E88" s="142"/>
      <c r="F88" s="142"/>
      <c r="G88" s="142"/>
      <c r="H88" s="142"/>
      <c r="I88" s="142"/>
      <c r="J88" s="142"/>
      <c r="K88" s="142"/>
      <c r="L88" s="143"/>
    </row>
    <row r="89" spans="2:12" x14ac:dyDescent="0.25">
      <c r="B89" s="20" t="s">
        <v>31</v>
      </c>
      <c r="C89" s="21">
        <v>45300</v>
      </c>
      <c r="D89" s="141"/>
      <c r="E89" s="142"/>
      <c r="F89" s="142"/>
      <c r="G89" s="142"/>
      <c r="H89" s="142"/>
      <c r="I89" s="142"/>
      <c r="J89" s="142"/>
      <c r="K89" s="142"/>
      <c r="L89" s="143"/>
    </row>
    <row r="90" spans="2:12" x14ac:dyDescent="0.25">
      <c r="B90" s="17" t="s">
        <v>33</v>
      </c>
      <c r="C90" s="18">
        <v>45301</v>
      </c>
      <c r="D90" s="206" t="s">
        <v>69</v>
      </c>
      <c r="E90" s="207"/>
      <c r="F90" s="207"/>
      <c r="G90" s="207"/>
      <c r="H90" s="207"/>
      <c r="I90" s="207"/>
      <c r="J90" s="207"/>
      <c r="K90" s="207"/>
      <c r="L90" s="208"/>
    </row>
    <row r="91" spans="2:12" x14ac:dyDescent="0.25">
      <c r="B91" s="17" t="s">
        <v>35</v>
      </c>
      <c r="C91" s="18">
        <v>45302</v>
      </c>
      <c r="D91" s="206"/>
      <c r="E91" s="207"/>
      <c r="F91" s="207"/>
      <c r="G91" s="207"/>
      <c r="H91" s="207"/>
      <c r="I91" s="207"/>
      <c r="J91" s="207"/>
      <c r="K91" s="207"/>
      <c r="L91" s="208"/>
    </row>
    <row r="92" spans="2:12" x14ac:dyDescent="0.25">
      <c r="B92" s="17" t="s">
        <v>37</v>
      </c>
      <c r="C92" s="18">
        <v>45303</v>
      </c>
      <c r="D92" s="206"/>
      <c r="E92" s="207"/>
      <c r="F92" s="207"/>
      <c r="G92" s="207"/>
      <c r="H92" s="207"/>
      <c r="I92" s="207"/>
      <c r="J92" s="207"/>
      <c r="K92" s="207"/>
      <c r="L92" s="208"/>
    </row>
    <row r="93" spans="2:12" x14ac:dyDescent="0.25">
      <c r="B93" s="20" t="s">
        <v>39</v>
      </c>
      <c r="C93" s="21">
        <v>45304</v>
      </c>
      <c r="D93" s="102"/>
      <c r="E93" s="103"/>
      <c r="F93" s="103"/>
      <c r="G93" s="103"/>
      <c r="H93" s="103"/>
      <c r="I93" s="103"/>
      <c r="J93" s="103"/>
      <c r="K93" s="103"/>
      <c r="L93" s="104"/>
    </row>
    <row r="94" spans="2:12" x14ac:dyDescent="0.25">
      <c r="B94" s="20" t="s">
        <v>40</v>
      </c>
      <c r="C94" s="21">
        <v>45305</v>
      </c>
      <c r="D94" s="102"/>
      <c r="E94" s="103"/>
      <c r="F94" s="103"/>
      <c r="G94" s="103"/>
      <c r="H94" s="103"/>
      <c r="I94" s="103"/>
      <c r="J94" s="103"/>
      <c r="K94" s="103"/>
      <c r="L94" s="104"/>
    </row>
    <row r="95" spans="2:12" x14ac:dyDescent="0.25">
      <c r="B95" s="17" t="s">
        <v>29</v>
      </c>
      <c r="C95" s="18">
        <v>45306</v>
      </c>
      <c r="D95" s="206" t="s">
        <v>69</v>
      </c>
      <c r="E95" s="207"/>
      <c r="F95" s="207"/>
      <c r="G95" s="207"/>
      <c r="H95" s="207"/>
      <c r="I95" s="207"/>
      <c r="J95" s="207"/>
      <c r="K95" s="207"/>
      <c r="L95" s="208"/>
    </row>
    <row r="96" spans="2:12" x14ac:dyDescent="0.25">
      <c r="B96" s="17" t="s">
        <v>31</v>
      </c>
      <c r="C96" s="18">
        <v>45307</v>
      </c>
      <c r="D96" s="206"/>
      <c r="E96" s="207"/>
      <c r="F96" s="207"/>
      <c r="G96" s="207"/>
      <c r="H96" s="207"/>
      <c r="I96" s="207"/>
      <c r="J96" s="207"/>
      <c r="K96" s="207"/>
      <c r="L96" s="208"/>
    </row>
    <row r="97" spans="2:12" x14ac:dyDescent="0.25">
      <c r="B97" s="17" t="s">
        <v>33</v>
      </c>
      <c r="C97" s="18">
        <v>45308</v>
      </c>
      <c r="D97" s="206"/>
      <c r="E97" s="207"/>
      <c r="F97" s="207"/>
      <c r="G97" s="207"/>
      <c r="H97" s="207"/>
      <c r="I97" s="207"/>
      <c r="J97" s="207"/>
      <c r="K97" s="207"/>
      <c r="L97" s="208"/>
    </row>
    <row r="98" spans="2:12" x14ac:dyDescent="0.25">
      <c r="B98" s="17" t="s">
        <v>35</v>
      </c>
      <c r="C98" s="18">
        <v>45309</v>
      </c>
      <c r="D98" s="206"/>
      <c r="E98" s="207"/>
      <c r="F98" s="207"/>
      <c r="G98" s="207"/>
      <c r="H98" s="207"/>
      <c r="I98" s="207"/>
      <c r="J98" s="207"/>
      <c r="K98" s="207"/>
      <c r="L98" s="208"/>
    </row>
    <row r="99" spans="2:12" ht="15.75" thickBot="1" x14ac:dyDescent="0.3">
      <c r="B99" s="217" t="s">
        <v>37</v>
      </c>
      <c r="C99" s="218">
        <v>45310</v>
      </c>
      <c r="D99" s="219"/>
      <c r="E99" s="220"/>
      <c r="F99" s="220"/>
      <c r="G99" s="220"/>
      <c r="H99" s="220"/>
      <c r="I99" s="220"/>
      <c r="J99" s="220"/>
      <c r="K99" s="220"/>
      <c r="L99" s="221"/>
    </row>
    <row r="100" spans="2:12" x14ac:dyDescent="0.25">
      <c r="B100" s="77" t="s">
        <v>47</v>
      </c>
      <c r="C100" s="78"/>
      <c r="D100" s="79"/>
      <c r="E100" s="79"/>
      <c r="F100" s="79"/>
      <c r="G100" s="79"/>
      <c r="H100" s="79"/>
      <c r="I100" s="79"/>
      <c r="J100" s="79"/>
      <c r="K100" s="79"/>
      <c r="L100" s="80"/>
    </row>
    <row r="101" spans="2:12" ht="15.75" thickBot="1" x14ac:dyDescent="0.3">
      <c r="B101" s="81"/>
      <c r="C101" s="82"/>
      <c r="D101" s="82"/>
      <c r="E101" s="82"/>
      <c r="F101" s="82"/>
      <c r="G101" s="82"/>
      <c r="H101" s="82"/>
      <c r="I101" s="82"/>
      <c r="J101" s="82"/>
      <c r="K101" s="82"/>
      <c r="L101" s="83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2:1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2:1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2:1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2:1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2:1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2:1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2:12" x14ac:dyDescent="0.25">
      <c r="B882" s="43"/>
      <c r="C882" s="43"/>
      <c r="D882" s="43"/>
      <c r="E882" s="43"/>
      <c r="F882" s="43"/>
      <c r="G882" s="43"/>
      <c r="H882" s="43"/>
      <c r="I882" s="44"/>
      <c r="J882" s="44"/>
      <c r="K882" s="44"/>
      <c r="L882" s="44"/>
    </row>
  </sheetData>
  <mergeCells count="49">
    <mergeCell ref="D94:L94"/>
    <mergeCell ref="D95:L99"/>
    <mergeCell ref="B100:L101"/>
    <mergeCell ref="D80:L80"/>
    <mergeCell ref="D86:L86"/>
    <mergeCell ref="D87:L87"/>
    <mergeCell ref="D88:L89"/>
    <mergeCell ref="D90:L92"/>
    <mergeCell ref="D93:L93"/>
    <mergeCell ref="D66:L66"/>
    <mergeCell ref="D72:L72"/>
    <mergeCell ref="D73:L73"/>
    <mergeCell ref="D74:L77"/>
    <mergeCell ref="D78:L78"/>
    <mergeCell ref="D79:L79"/>
    <mergeCell ref="D51:L51"/>
    <mergeCell ref="D52:L52"/>
    <mergeCell ref="D58:L58"/>
    <mergeCell ref="D59:L59"/>
    <mergeCell ref="D60:L64"/>
    <mergeCell ref="D65:L65"/>
    <mergeCell ref="D37:L37"/>
    <mergeCell ref="D38:L38"/>
    <mergeCell ref="D41:L41"/>
    <mergeCell ref="D44:L44"/>
    <mergeCell ref="D45:L45"/>
    <mergeCell ref="D46:L50"/>
    <mergeCell ref="D18:L22"/>
    <mergeCell ref="D23:L23"/>
    <mergeCell ref="D24:L24"/>
    <mergeCell ref="D30:L30"/>
    <mergeCell ref="D31:L31"/>
    <mergeCell ref="D32:L36"/>
    <mergeCell ref="L6:L8"/>
    <mergeCell ref="B8:C8"/>
    <mergeCell ref="B9:L9"/>
    <mergeCell ref="B10:C10"/>
    <mergeCell ref="D16:L16"/>
    <mergeCell ref="D17:L17"/>
    <mergeCell ref="B2:L2"/>
    <mergeCell ref="B3:L3"/>
    <mergeCell ref="B4:L4"/>
    <mergeCell ref="B5:L5"/>
    <mergeCell ref="B6:C7"/>
    <mergeCell ref="D6:D7"/>
    <mergeCell ref="E6:G7"/>
    <mergeCell ref="H6:H7"/>
    <mergeCell ref="I6:I7"/>
    <mergeCell ref="J6: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9D4E6-2029-48B9-BF3A-044227125B8B}">
  <sheetPr>
    <tabColor rgb="FFFFFF00"/>
  </sheetPr>
  <dimension ref="A1:R898"/>
  <sheetViews>
    <sheetView workbookViewId="0">
      <selection sqref="A1:R1048576"/>
    </sheetView>
  </sheetViews>
  <sheetFormatPr defaultRowHeight="15" x14ac:dyDescent="0.25"/>
  <cols>
    <col min="1" max="1" width="9.140625" style="2"/>
    <col min="2" max="8" width="18.85546875" style="33" customWidth="1"/>
    <col min="9" max="9" width="18.85546875" style="45" customWidth="1"/>
    <col min="10" max="10" width="19.85546875" style="45" customWidth="1"/>
    <col min="11" max="12" width="18.85546875" style="45" customWidth="1"/>
    <col min="13" max="13" width="5.140625" style="2" customWidth="1"/>
    <col min="14" max="14" width="4.42578125" style="2" customWidth="1"/>
    <col min="15" max="15" width="11.42578125" style="2" customWidth="1"/>
    <col min="16" max="18" width="9.140625" style="2"/>
  </cols>
  <sheetData>
    <row r="1" spans="2:16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6" ht="23.25" x14ac:dyDescent="0.25">
      <c r="B2" s="105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2:16" ht="20.25" x14ac:dyDescent="0.25"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2:16" ht="19.5" thickBot="1" x14ac:dyDescent="0.3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2:16" ht="24" thickBot="1" x14ac:dyDescent="0.3">
      <c r="B5" s="222" t="s">
        <v>97</v>
      </c>
      <c r="C5" s="223"/>
      <c r="D5" s="223"/>
      <c r="E5" s="223"/>
      <c r="F5" s="223"/>
      <c r="G5" s="223"/>
      <c r="H5" s="223"/>
      <c r="I5" s="223"/>
      <c r="J5" s="223"/>
      <c r="K5" s="223"/>
      <c r="L5" s="224"/>
    </row>
    <row r="6" spans="2:16" x14ac:dyDescent="0.25">
      <c r="B6" s="170" t="s">
        <v>4</v>
      </c>
      <c r="C6" s="171"/>
      <c r="D6" s="172" t="s">
        <v>71</v>
      </c>
      <c r="E6" s="173" t="s">
        <v>72</v>
      </c>
      <c r="F6" s="174"/>
      <c r="G6" s="175"/>
      <c r="H6" s="176" t="s">
        <v>73</v>
      </c>
      <c r="I6" s="177" t="s">
        <v>74</v>
      </c>
      <c r="J6" s="178" t="s">
        <v>75</v>
      </c>
      <c r="K6" s="178"/>
      <c r="L6" s="225"/>
    </row>
    <row r="7" spans="2:16" ht="48" x14ac:dyDescent="0.25">
      <c r="B7" s="180"/>
      <c r="C7" s="181"/>
      <c r="D7" s="182"/>
      <c r="E7" s="183"/>
      <c r="F7" s="184"/>
      <c r="G7" s="185"/>
      <c r="H7" s="186"/>
      <c r="I7" s="187"/>
      <c r="J7" s="188" t="s">
        <v>76</v>
      </c>
      <c r="K7" s="189" t="s">
        <v>77</v>
      </c>
      <c r="L7" s="225"/>
    </row>
    <row r="8" spans="2:16" ht="36.75" thickBot="1" x14ac:dyDescent="0.3">
      <c r="B8" s="149" t="s">
        <v>12</v>
      </c>
      <c r="C8" s="150"/>
      <c r="D8" s="47" t="s">
        <v>98</v>
      </c>
      <c r="E8" s="226" t="s">
        <v>99</v>
      </c>
      <c r="F8" s="226"/>
      <c r="G8" s="47" t="s">
        <v>81</v>
      </c>
      <c r="H8" s="47" t="s">
        <v>100</v>
      </c>
      <c r="I8" s="47" t="s">
        <v>52</v>
      </c>
      <c r="J8" s="227" t="s">
        <v>101</v>
      </c>
      <c r="K8" s="227" t="s">
        <v>84</v>
      </c>
      <c r="L8" s="228"/>
    </row>
    <row r="9" spans="2:16" ht="18.75" thickBot="1" x14ac:dyDescent="0.3">
      <c r="B9" s="229" t="s">
        <v>102</v>
      </c>
      <c r="C9" s="230"/>
      <c r="D9" s="230"/>
      <c r="E9" s="230"/>
      <c r="F9" s="230"/>
      <c r="G9" s="230"/>
      <c r="H9" s="230"/>
      <c r="I9" s="230"/>
      <c r="J9" s="230"/>
      <c r="K9" s="230"/>
      <c r="L9" s="231"/>
    </row>
    <row r="10" spans="2:16" ht="15.75" thickBot="1" x14ac:dyDescent="0.3">
      <c r="B10" s="139" t="s">
        <v>19</v>
      </c>
      <c r="C10" s="232"/>
      <c r="D10" s="4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25</v>
      </c>
      <c r="J10" s="9" t="s">
        <v>26</v>
      </c>
      <c r="K10" s="10" t="s">
        <v>27</v>
      </c>
      <c r="L10" s="11" t="s">
        <v>28</v>
      </c>
      <c r="O10" s="15" t="s">
        <v>89</v>
      </c>
      <c r="P10" s="2">
        <f>COUNTIF(D10:L98,"Anatomia II")</f>
        <v>36</v>
      </c>
    </row>
    <row r="11" spans="2:16" x14ac:dyDescent="0.25">
      <c r="B11" s="12" t="s">
        <v>29</v>
      </c>
      <c r="C11" s="13">
        <v>45201</v>
      </c>
      <c r="D11" s="195" t="s">
        <v>86</v>
      </c>
      <c r="E11" s="196" t="s">
        <v>86</v>
      </c>
      <c r="F11" s="233" t="s">
        <v>90</v>
      </c>
      <c r="G11" s="233" t="s">
        <v>90</v>
      </c>
      <c r="H11" s="233" t="s">
        <v>90</v>
      </c>
      <c r="I11" s="14"/>
      <c r="J11" s="198" t="s">
        <v>88</v>
      </c>
      <c r="K11" s="198" t="s">
        <v>88</v>
      </c>
      <c r="L11" s="199"/>
      <c r="O11" s="15" t="s">
        <v>91</v>
      </c>
      <c r="P11" s="2">
        <f>COUNTIF(D10:L98,"Fisiologia e Biof.")</f>
        <v>29</v>
      </c>
    </row>
    <row r="12" spans="2:16" x14ac:dyDescent="0.25">
      <c r="B12" s="17" t="s">
        <v>31</v>
      </c>
      <c r="C12" s="18">
        <v>45202</v>
      </c>
      <c r="D12" s="200" t="s">
        <v>86</v>
      </c>
      <c r="E12" s="201" t="s">
        <v>86</v>
      </c>
      <c r="F12" s="205" t="s">
        <v>87</v>
      </c>
      <c r="G12" s="205" t="s">
        <v>87</v>
      </c>
      <c r="H12" s="205" t="s">
        <v>87</v>
      </c>
      <c r="I12" s="19"/>
      <c r="J12" s="203" t="s">
        <v>88</v>
      </c>
      <c r="K12" s="203" t="s">
        <v>88</v>
      </c>
      <c r="L12" s="204"/>
      <c r="O12" s="15" t="s">
        <v>88</v>
      </c>
      <c r="P12" s="2">
        <f>COUNTIF(D10:L98,"Microbiologia")</f>
        <v>51</v>
      </c>
    </row>
    <row r="13" spans="2:16" x14ac:dyDescent="0.25">
      <c r="B13" s="17" t="s">
        <v>33</v>
      </c>
      <c r="C13" s="18">
        <v>45203</v>
      </c>
      <c r="D13" s="200" t="s">
        <v>86</v>
      </c>
      <c r="E13" s="201" t="s">
        <v>86</v>
      </c>
      <c r="F13" s="202" t="s">
        <v>90</v>
      </c>
      <c r="G13" s="202" t="s">
        <v>90</v>
      </c>
      <c r="H13" s="202" t="s">
        <v>90</v>
      </c>
      <c r="I13" s="19"/>
      <c r="J13" s="203" t="s">
        <v>88</v>
      </c>
      <c r="K13" s="203" t="s">
        <v>88</v>
      </c>
      <c r="L13" s="204"/>
      <c r="O13" s="15" t="s">
        <v>92</v>
      </c>
      <c r="P13" s="2">
        <f>COUNTIF(D10:L98,"Biochimica II")</f>
        <v>36</v>
      </c>
    </row>
    <row r="14" spans="2:16" x14ac:dyDescent="0.25">
      <c r="B14" s="17" t="s">
        <v>35</v>
      </c>
      <c r="C14" s="18">
        <v>45204</v>
      </c>
      <c r="D14" s="200" t="s">
        <v>86</v>
      </c>
      <c r="E14" s="201" t="s">
        <v>86</v>
      </c>
      <c r="F14" s="205" t="s">
        <v>87</v>
      </c>
      <c r="G14" s="205" t="s">
        <v>87</v>
      </c>
      <c r="H14" s="205" t="s">
        <v>87</v>
      </c>
      <c r="I14" s="19"/>
      <c r="J14" s="203" t="s">
        <v>88</v>
      </c>
      <c r="K14" s="203" t="s">
        <v>88</v>
      </c>
      <c r="L14" s="204"/>
      <c r="O14" s="15" t="s">
        <v>93</v>
      </c>
      <c r="P14" s="2">
        <f>COUNTIF(D10:L98,"Demoetnoantropologia")</f>
        <v>14</v>
      </c>
    </row>
    <row r="15" spans="2:16" x14ac:dyDescent="0.25">
      <c r="B15" s="17" t="s">
        <v>37</v>
      </c>
      <c r="C15" s="18">
        <v>45205</v>
      </c>
      <c r="D15" s="200" t="s">
        <v>86</v>
      </c>
      <c r="E15" s="201" t="s">
        <v>86</v>
      </c>
      <c r="F15" s="19"/>
      <c r="G15" s="19"/>
      <c r="H15" s="19"/>
      <c r="I15" s="19"/>
      <c r="J15" s="203" t="s">
        <v>88</v>
      </c>
      <c r="K15" s="203" t="s">
        <v>88</v>
      </c>
      <c r="L15" s="204"/>
      <c r="O15" s="15" t="s">
        <v>94</v>
      </c>
      <c r="P15" s="2">
        <f>COUNTIF(D10:L99,"Storia")</f>
        <v>14</v>
      </c>
    </row>
    <row r="16" spans="2:16" x14ac:dyDescent="0.25">
      <c r="B16" s="20" t="s">
        <v>39</v>
      </c>
      <c r="C16" s="21">
        <v>45206</v>
      </c>
      <c r="D16" s="102"/>
      <c r="E16" s="103"/>
      <c r="F16" s="103"/>
      <c r="G16" s="103"/>
      <c r="H16" s="103"/>
      <c r="I16" s="103"/>
      <c r="J16" s="103"/>
      <c r="K16" s="103"/>
      <c r="L16" s="104"/>
    </row>
    <row r="17" spans="2:12" x14ac:dyDescent="0.25">
      <c r="B17" s="20" t="s">
        <v>40</v>
      </c>
      <c r="C17" s="21">
        <v>45207</v>
      </c>
      <c r="D17" s="102"/>
      <c r="E17" s="103"/>
      <c r="F17" s="103"/>
      <c r="G17" s="103"/>
      <c r="H17" s="103"/>
      <c r="I17" s="103"/>
      <c r="J17" s="103"/>
      <c r="K17" s="103"/>
      <c r="L17" s="104"/>
    </row>
    <row r="18" spans="2:12" x14ac:dyDescent="0.25">
      <c r="B18" s="17" t="s">
        <v>29</v>
      </c>
      <c r="C18" s="18">
        <v>45208</v>
      </c>
      <c r="D18" s="206" t="s">
        <v>69</v>
      </c>
      <c r="E18" s="207"/>
      <c r="F18" s="207"/>
      <c r="G18" s="207"/>
      <c r="H18" s="207"/>
      <c r="I18" s="207"/>
      <c r="J18" s="207"/>
      <c r="K18" s="207"/>
      <c r="L18" s="208"/>
    </row>
    <row r="19" spans="2:12" x14ac:dyDescent="0.25">
      <c r="B19" s="17" t="s">
        <v>31</v>
      </c>
      <c r="C19" s="18">
        <v>45209</v>
      </c>
      <c r="D19" s="206"/>
      <c r="E19" s="207"/>
      <c r="F19" s="207"/>
      <c r="G19" s="207"/>
      <c r="H19" s="207"/>
      <c r="I19" s="207"/>
      <c r="J19" s="207"/>
      <c r="K19" s="207"/>
      <c r="L19" s="208"/>
    </row>
    <row r="20" spans="2:12" x14ac:dyDescent="0.25">
      <c r="B20" s="17" t="s">
        <v>33</v>
      </c>
      <c r="C20" s="18">
        <v>45210</v>
      </c>
      <c r="D20" s="206"/>
      <c r="E20" s="207"/>
      <c r="F20" s="207"/>
      <c r="G20" s="207"/>
      <c r="H20" s="207"/>
      <c r="I20" s="207"/>
      <c r="J20" s="207"/>
      <c r="K20" s="207"/>
      <c r="L20" s="208"/>
    </row>
    <row r="21" spans="2:12" x14ac:dyDescent="0.25">
      <c r="B21" s="17" t="s">
        <v>35</v>
      </c>
      <c r="C21" s="18">
        <v>45211</v>
      </c>
      <c r="D21" s="206"/>
      <c r="E21" s="207"/>
      <c r="F21" s="207"/>
      <c r="G21" s="207"/>
      <c r="H21" s="207"/>
      <c r="I21" s="207"/>
      <c r="J21" s="207"/>
      <c r="K21" s="207"/>
      <c r="L21" s="208"/>
    </row>
    <row r="22" spans="2:12" x14ac:dyDescent="0.25">
      <c r="B22" s="17" t="s">
        <v>37</v>
      </c>
      <c r="C22" s="18">
        <v>45212</v>
      </c>
      <c r="D22" s="206"/>
      <c r="E22" s="207"/>
      <c r="F22" s="207"/>
      <c r="G22" s="207"/>
      <c r="H22" s="207"/>
      <c r="I22" s="207"/>
      <c r="J22" s="207"/>
      <c r="K22" s="207"/>
      <c r="L22" s="208"/>
    </row>
    <row r="23" spans="2:12" x14ac:dyDescent="0.25">
      <c r="B23" s="20" t="s">
        <v>39</v>
      </c>
      <c r="C23" s="21">
        <v>45213</v>
      </c>
      <c r="D23" s="102"/>
      <c r="E23" s="103"/>
      <c r="F23" s="103"/>
      <c r="G23" s="103"/>
      <c r="H23" s="103"/>
      <c r="I23" s="103"/>
      <c r="J23" s="103"/>
      <c r="K23" s="103"/>
      <c r="L23" s="104"/>
    </row>
    <row r="24" spans="2:12" x14ac:dyDescent="0.25">
      <c r="B24" s="20" t="s">
        <v>40</v>
      </c>
      <c r="C24" s="21">
        <v>45214</v>
      </c>
      <c r="D24" s="102"/>
      <c r="E24" s="103"/>
      <c r="F24" s="103"/>
      <c r="G24" s="103"/>
      <c r="H24" s="103"/>
      <c r="I24" s="103"/>
      <c r="J24" s="103"/>
      <c r="K24" s="103"/>
      <c r="L24" s="104"/>
    </row>
    <row r="25" spans="2:12" x14ac:dyDescent="0.25">
      <c r="B25" s="22" t="s">
        <v>29</v>
      </c>
      <c r="C25" s="18">
        <v>45215</v>
      </c>
      <c r="D25" s="200" t="s">
        <v>86</v>
      </c>
      <c r="E25" s="201" t="s">
        <v>86</v>
      </c>
      <c r="F25" s="202" t="s">
        <v>90</v>
      </c>
      <c r="G25" s="202" t="s">
        <v>90</v>
      </c>
      <c r="H25" s="202" t="s">
        <v>90</v>
      </c>
      <c r="I25" s="19"/>
      <c r="J25" s="203" t="s">
        <v>88</v>
      </c>
      <c r="K25" s="203" t="s">
        <v>88</v>
      </c>
      <c r="L25" s="204"/>
    </row>
    <row r="26" spans="2:12" x14ac:dyDescent="0.25">
      <c r="B26" s="17" t="s">
        <v>31</v>
      </c>
      <c r="C26" s="18">
        <v>45216</v>
      </c>
      <c r="D26" s="200" t="s">
        <v>86</v>
      </c>
      <c r="E26" s="201" t="s">
        <v>86</v>
      </c>
      <c r="F26" s="205" t="s">
        <v>87</v>
      </c>
      <c r="G26" s="205" t="s">
        <v>87</v>
      </c>
      <c r="H26" s="205" t="s">
        <v>87</v>
      </c>
      <c r="I26" s="19"/>
      <c r="J26" s="203" t="s">
        <v>88</v>
      </c>
      <c r="K26" s="203" t="s">
        <v>88</v>
      </c>
      <c r="L26" s="204"/>
    </row>
    <row r="27" spans="2:12" x14ac:dyDescent="0.25">
      <c r="B27" s="17" t="s">
        <v>33</v>
      </c>
      <c r="C27" s="18">
        <v>45217</v>
      </c>
      <c r="D27" s="200" t="s">
        <v>86</v>
      </c>
      <c r="E27" s="201" t="s">
        <v>86</v>
      </c>
      <c r="I27" s="19"/>
      <c r="J27" s="203" t="s">
        <v>88</v>
      </c>
      <c r="K27" s="203" t="s">
        <v>88</v>
      </c>
      <c r="L27" s="204"/>
    </row>
    <row r="28" spans="2:12" x14ac:dyDescent="0.25">
      <c r="B28" s="17" t="s">
        <v>35</v>
      </c>
      <c r="C28" s="18">
        <v>45218</v>
      </c>
      <c r="D28" s="200" t="s">
        <v>86</v>
      </c>
      <c r="E28" s="201" t="s">
        <v>86</v>
      </c>
      <c r="F28" s="205" t="s">
        <v>87</v>
      </c>
      <c r="G28" s="205" t="s">
        <v>87</v>
      </c>
      <c r="H28" s="205" t="s">
        <v>87</v>
      </c>
      <c r="I28" s="19"/>
      <c r="J28" s="203" t="s">
        <v>88</v>
      </c>
      <c r="K28" s="203" t="s">
        <v>88</v>
      </c>
      <c r="L28" s="204"/>
    </row>
    <row r="29" spans="2:12" x14ac:dyDescent="0.25">
      <c r="B29" s="17" t="s">
        <v>37</v>
      </c>
      <c r="C29" s="18">
        <v>45219</v>
      </c>
      <c r="D29" s="200" t="s">
        <v>86</v>
      </c>
      <c r="E29" s="201" t="s">
        <v>86</v>
      </c>
      <c r="I29" s="19"/>
      <c r="J29" s="203" t="s">
        <v>88</v>
      </c>
      <c r="K29" s="203" t="s">
        <v>88</v>
      </c>
      <c r="L29" s="204"/>
    </row>
    <row r="30" spans="2:12" x14ac:dyDescent="0.25">
      <c r="B30" s="20" t="s">
        <v>39</v>
      </c>
      <c r="C30" s="21">
        <v>45220</v>
      </c>
      <c r="D30" s="102"/>
      <c r="E30" s="103"/>
      <c r="F30" s="103"/>
      <c r="G30" s="103"/>
      <c r="H30" s="103"/>
      <c r="I30" s="103"/>
      <c r="J30" s="103"/>
      <c r="K30" s="103"/>
      <c r="L30" s="104"/>
    </row>
    <row r="31" spans="2:12" x14ac:dyDescent="0.25">
      <c r="B31" s="20" t="s">
        <v>40</v>
      </c>
      <c r="C31" s="21">
        <v>45221</v>
      </c>
      <c r="D31" s="102"/>
      <c r="E31" s="103"/>
      <c r="F31" s="103"/>
      <c r="G31" s="103"/>
      <c r="H31" s="103"/>
      <c r="I31" s="103"/>
      <c r="J31" s="103"/>
      <c r="K31" s="103"/>
      <c r="L31" s="104"/>
    </row>
    <row r="32" spans="2:12" x14ac:dyDescent="0.25">
      <c r="B32" s="17" t="s">
        <v>29</v>
      </c>
      <c r="C32" s="18">
        <v>45222</v>
      </c>
      <c r="D32" s="206" t="s">
        <v>69</v>
      </c>
      <c r="E32" s="207"/>
      <c r="F32" s="207"/>
      <c r="G32" s="207"/>
      <c r="H32" s="207"/>
      <c r="I32" s="207"/>
      <c r="J32" s="207"/>
      <c r="K32" s="207"/>
      <c r="L32" s="208"/>
    </row>
    <row r="33" spans="2:12" x14ac:dyDescent="0.25">
      <c r="B33" s="17" t="s">
        <v>31</v>
      </c>
      <c r="C33" s="18">
        <v>45223</v>
      </c>
      <c r="D33" s="206"/>
      <c r="E33" s="207"/>
      <c r="F33" s="207"/>
      <c r="G33" s="207"/>
      <c r="H33" s="207"/>
      <c r="I33" s="207"/>
      <c r="J33" s="207"/>
      <c r="K33" s="207"/>
      <c r="L33" s="208"/>
    </row>
    <row r="34" spans="2:12" x14ac:dyDescent="0.25">
      <c r="B34" s="17" t="s">
        <v>33</v>
      </c>
      <c r="C34" s="18">
        <v>45224</v>
      </c>
      <c r="D34" s="206"/>
      <c r="E34" s="207"/>
      <c r="F34" s="207"/>
      <c r="G34" s="207"/>
      <c r="H34" s="207"/>
      <c r="I34" s="207"/>
      <c r="J34" s="207"/>
      <c r="K34" s="207"/>
      <c r="L34" s="208"/>
    </row>
    <row r="35" spans="2:12" x14ac:dyDescent="0.25">
      <c r="B35" s="17" t="s">
        <v>35</v>
      </c>
      <c r="C35" s="18">
        <v>45225</v>
      </c>
      <c r="D35" s="206"/>
      <c r="E35" s="207"/>
      <c r="F35" s="207"/>
      <c r="G35" s="207"/>
      <c r="H35" s="207"/>
      <c r="I35" s="207"/>
      <c r="J35" s="207"/>
      <c r="K35" s="207"/>
      <c r="L35" s="208"/>
    </row>
    <row r="36" spans="2:12" x14ac:dyDescent="0.25">
      <c r="B36" s="17" t="s">
        <v>37</v>
      </c>
      <c r="C36" s="18">
        <v>45226</v>
      </c>
      <c r="D36" s="206"/>
      <c r="E36" s="207"/>
      <c r="F36" s="207"/>
      <c r="G36" s="207"/>
      <c r="H36" s="207"/>
      <c r="I36" s="207"/>
      <c r="J36" s="207"/>
      <c r="K36" s="207"/>
      <c r="L36" s="208"/>
    </row>
    <row r="37" spans="2:12" x14ac:dyDescent="0.25">
      <c r="B37" s="20" t="s">
        <v>39</v>
      </c>
      <c r="C37" s="21">
        <v>45227</v>
      </c>
      <c r="D37" s="102"/>
      <c r="E37" s="103"/>
      <c r="F37" s="103"/>
      <c r="G37" s="103"/>
      <c r="H37" s="103"/>
      <c r="I37" s="103"/>
      <c r="J37" s="103"/>
      <c r="K37" s="103"/>
      <c r="L37" s="104"/>
    </row>
    <row r="38" spans="2:12" x14ac:dyDescent="0.25">
      <c r="B38" s="20" t="s">
        <v>40</v>
      </c>
      <c r="C38" s="21">
        <v>45228</v>
      </c>
      <c r="D38" s="102"/>
      <c r="E38" s="103"/>
      <c r="F38" s="103"/>
      <c r="G38" s="103"/>
      <c r="H38" s="103"/>
      <c r="I38" s="103"/>
      <c r="J38" s="103"/>
      <c r="K38" s="103"/>
      <c r="L38" s="104"/>
    </row>
    <row r="39" spans="2:12" x14ac:dyDescent="0.25">
      <c r="B39" s="17" t="s">
        <v>29</v>
      </c>
      <c r="C39" s="18">
        <v>45229</v>
      </c>
      <c r="D39" s="200" t="s">
        <v>86</v>
      </c>
      <c r="E39" s="201" t="s">
        <v>86</v>
      </c>
      <c r="F39" s="202" t="s">
        <v>90</v>
      </c>
      <c r="G39" s="202" t="s">
        <v>90</v>
      </c>
      <c r="H39" s="202" t="s">
        <v>90</v>
      </c>
      <c r="I39" s="234"/>
      <c r="J39" s="203" t="s">
        <v>88</v>
      </c>
      <c r="K39" s="203" t="s">
        <v>88</v>
      </c>
      <c r="L39" s="204"/>
    </row>
    <row r="40" spans="2:12" x14ac:dyDescent="0.25">
      <c r="B40" s="17" t="s">
        <v>31</v>
      </c>
      <c r="C40" s="18">
        <v>45230</v>
      </c>
      <c r="D40" s="200" t="s">
        <v>86</v>
      </c>
      <c r="E40" s="201" t="s">
        <v>86</v>
      </c>
      <c r="F40" s="205" t="s">
        <v>87</v>
      </c>
      <c r="G40" s="205" t="s">
        <v>87</v>
      </c>
      <c r="H40" s="205" t="s">
        <v>87</v>
      </c>
      <c r="I40" s="26"/>
      <c r="J40" s="203" t="s">
        <v>88</v>
      </c>
      <c r="K40" s="203" t="s">
        <v>88</v>
      </c>
      <c r="L40" s="204"/>
    </row>
    <row r="41" spans="2:12" x14ac:dyDescent="0.25">
      <c r="B41" s="20" t="s">
        <v>33</v>
      </c>
      <c r="C41" s="21">
        <v>45231</v>
      </c>
      <c r="D41" s="102"/>
      <c r="E41" s="103"/>
      <c r="F41" s="103"/>
      <c r="G41" s="103"/>
      <c r="H41" s="103"/>
      <c r="I41" s="103"/>
      <c r="J41" s="103"/>
      <c r="K41" s="103"/>
      <c r="L41" s="104"/>
    </row>
    <row r="42" spans="2:12" x14ac:dyDescent="0.25">
      <c r="B42" s="17" t="s">
        <v>35</v>
      </c>
      <c r="C42" s="18">
        <v>45232</v>
      </c>
      <c r="D42" s="211" t="s">
        <v>94</v>
      </c>
      <c r="E42" s="189" t="s">
        <v>94</v>
      </c>
      <c r="F42" s="205" t="s">
        <v>87</v>
      </c>
      <c r="G42" s="205" t="s">
        <v>87</v>
      </c>
      <c r="H42" s="205" t="s">
        <v>87</v>
      </c>
      <c r="I42" s="19"/>
      <c r="J42" s="203" t="s">
        <v>88</v>
      </c>
      <c r="K42" s="203" t="s">
        <v>88</v>
      </c>
      <c r="L42" s="204"/>
    </row>
    <row r="43" spans="2:12" ht="24" x14ac:dyDescent="0.25">
      <c r="B43" s="17" t="s">
        <v>37</v>
      </c>
      <c r="C43" s="18">
        <v>45233</v>
      </c>
      <c r="D43" s="200" t="s">
        <v>86</v>
      </c>
      <c r="E43" s="201" t="s">
        <v>86</v>
      </c>
      <c r="F43" s="188" t="s">
        <v>95</v>
      </c>
      <c r="G43" s="188" t="s">
        <v>95</v>
      </c>
      <c r="H43" s="188" t="s">
        <v>95</v>
      </c>
      <c r="I43" s="19"/>
      <c r="J43" s="203" t="s">
        <v>88</v>
      </c>
      <c r="K43" s="203" t="s">
        <v>88</v>
      </c>
      <c r="L43" s="204"/>
    </row>
    <row r="44" spans="2:12" x14ac:dyDescent="0.25">
      <c r="B44" s="20" t="s">
        <v>39</v>
      </c>
      <c r="C44" s="21">
        <v>45234</v>
      </c>
      <c r="D44" s="102"/>
      <c r="E44" s="103"/>
      <c r="F44" s="103"/>
      <c r="G44" s="103"/>
      <c r="H44" s="103"/>
      <c r="I44" s="103"/>
      <c r="J44" s="103"/>
      <c r="K44" s="103"/>
      <c r="L44" s="104"/>
    </row>
    <row r="45" spans="2:12" x14ac:dyDescent="0.25">
      <c r="B45" s="20" t="s">
        <v>40</v>
      </c>
      <c r="C45" s="21">
        <v>45235</v>
      </c>
      <c r="D45" s="102"/>
      <c r="E45" s="103"/>
      <c r="F45" s="103"/>
      <c r="G45" s="103"/>
      <c r="H45" s="103"/>
      <c r="I45" s="103"/>
      <c r="J45" s="103"/>
      <c r="K45" s="103"/>
      <c r="L45" s="104"/>
    </row>
    <row r="46" spans="2:12" x14ac:dyDescent="0.25">
      <c r="B46" s="17" t="s">
        <v>29</v>
      </c>
      <c r="C46" s="18">
        <v>45236</v>
      </c>
      <c r="D46" s="206" t="s">
        <v>69</v>
      </c>
      <c r="E46" s="207"/>
      <c r="F46" s="207"/>
      <c r="G46" s="207"/>
      <c r="H46" s="207"/>
      <c r="I46" s="207"/>
      <c r="J46" s="207"/>
      <c r="K46" s="207"/>
      <c r="L46" s="208"/>
    </row>
    <row r="47" spans="2:12" x14ac:dyDescent="0.25">
      <c r="B47" s="17" t="s">
        <v>31</v>
      </c>
      <c r="C47" s="18">
        <v>45237</v>
      </c>
      <c r="D47" s="206"/>
      <c r="E47" s="207"/>
      <c r="F47" s="207"/>
      <c r="G47" s="207"/>
      <c r="H47" s="207"/>
      <c r="I47" s="207"/>
      <c r="J47" s="207"/>
      <c r="K47" s="207"/>
      <c r="L47" s="208"/>
    </row>
    <row r="48" spans="2:12" x14ac:dyDescent="0.25">
      <c r="B48" s="17" t="s">
        <v>33</v>
      </c>
      <c r="C48" s="18">
        <v>45238</v>
      </c>
      <c r="D48" s="206"/>
      <c r="E48" s="207"/>
      <c r="F48" s="207"/>
      <c r="G48" s="207"/>
      <c r="H48" s="207"/>
      <c r="I48" s="207"/>
      <c r="J48" s="207"/>
      <c r="K48" s="207"/>
      <c r="L48" s="208"/>
    </row>
    <row r="49" spans="2:12" x14ac:dyDescent="0.25">
      <c r="B49" s="17" t="s">
        <v>35</v>
      </c>
      <c r="C49" s="18">
        <v>45239</v>
      </c>
      <c r="D49" s="206"/>
      <c r="E49" s="207"/>
      <c r="F49" s="207"/>
      <c r="G49" s="207"/>
      <c r="H49" s="207"/>
      <c r="I49" s="207"/>
      <c r="J49" s="207"/>
      <c r="K49" s="207"/>
      <c r="L49" s="208"/>
    </row>
    <row r="50" spans="2:12" x14ac:dyDescent="0.25">
      <c r="B50" s="17" t="s">
        <v>37</v>
      </c>
      <c r="C50" s="18">
        <v>45240</v>
      </c>
      <c r="D50" s="206"/>
      <c r="E50" s="207"/>
      <c r="F50" s="207"/>
      <c r="G50" s="207"/>
      <c r="H50" s="207"/>
      <c r="I50" s="207"/>
      <c r="J50" s="207"/>
      <c r="K50" s="207"/>
      <c r="L50" s="208"/>
    </row>
    <row r="51" spans="2:12" x14ac:dyDescent="0.25">
      <c r="B51" s="20" t="s">
        <v>39</v>
      </c>
      <c r="C51" s="21">
        <v>45241</v>
      </c>
      <c r="D51" s="102"/>
      <c r="E51" s="103"/>
      <c r="F51" s="103"/>
      <c r="G51" s="103"/>
      <c r="H51" s="103"/>
      <c r="I51" s="103"/>
      <c r="J51" s="103"/>
      <c r="K51" s="103"/>
      <c r="L51" s="104"/>
    </row>
    <row r="52" spans="2:12" x14ac:dyDescent="0.25">
      <c r="B52" s="20" t="s">
        <v>40</v>
      </c>
      <c r="C52" s="21">
        <v>45242</v>
      </c>
      <c r="D52" s="102"/>
      <c r="E52" s="103"/>
      <c r="F52" s="103"/>
      <c r="G52" s="103"/>
      <c r="H52" s="103"/>
      <c r="I52" s="103"/>
      <c r="J52" s="103"/>
      <c r="K52" s="103"/>
      <c r="L52" s="104"/>
    </row>
    <row r="53" spans="2:12" x14ac:dyDescent="0.25">
      <c r="B53" s="17" t="s">
        <v>29</v>
      </c>
      <c r="C53" s="18">
        <v>45243</v>
      </c>
      <c r="D53" s="211" t="s">
        <v>94</v>
      </c>
      <c r="E53" s="189" t="s">
        <v>94</v>
      </c>
      <c r="F53" s="202" t="s">
        <v>90</v>
      </c>
      <c r="G53" s="202" t="s">
        <v>90</v>
      </c>
      <c r="H53" s="202" t="s">
        <v>90</v>
      </c>
      <c r="I53" s="19"/>
      <c r="J53" s="203" t="s">
        <v>88</v>
      </c>
      <c r="K53" s="203" t="s">
        <v>88</v>
      </c>
      <c r="L53" s="204"/>
    </row>
    <row r="54" spans="2:12" x14ac:dyDescent="0.25">
      <c r="B54" s="17" t="s">
        <v>31</v>
      </c>
      <c r="C54" s="18">
        <v>45244</v>
      </c>
      <c r="D54" s="200" t="s">
        <v>86</v>
      </c>
      <c r="E54" s="201" t="s">
        <v>86</v>
      </c>
      <c r="F54" s="205" t="s">
        <v>87</v>
      </c>
      <c r="G54" s="205" t="s">
        <v>87</v>
      </c>
      <c r="H54" s="205" t="s">
        <v>87</v>
      </c>
      <c r="I54" s="19"/>
      <c r="J54" s="203" t="s">
        <v>88</v>
      </c>
      <c r="K54" s="203" t="s">
        <v>88</v>
      </c>
      <c r="L54" s="204"/>
    </row>
    <row r="55" spans="2:12" x14ac:dyDescent="0.25">
      <c r="B55" s="17" t="s">
        <v>33</v>
      </c>
      <c r="C55" s="18">
        <v>45245</v>
      </c>
      <c r="D55" s="211" t="s">
        <v>94</v>
      </c>
      <c r="E55" s="189" t="s">
        <v>94</v>
      </c>
      <c r="F55" s="202" t="s">
        <v>90</v>
      </c>
      <c r="G55" s="202" t="s">
        <v>90</v>
      </c>
      <c r="H55" s="202" t="s">
        <v>90</v>
      </c>
      <c r="I55" s="19"/>
      <c r="J55" s="203" t="s">
        <v>88</v>
      </c>
      <c r="K55" s="203" t="s">
        <v>88</v>
      </c>
      <c r="L55" s="204"/>
    </row>
    <row r="56" spans="2:12" x14ac:dyDescent="0.25">
      <c r="B56" s="17" t="s">
        <v>35</v>
      </c>
      <c r="C56" s="18">
        <v>45246</v>
      </c>
      <c r="D56" s="200" t="s">
        <v>86</v>
      </c>
      <c r="E56" s="201" t="s">
        <v>86</v>
      </c>
      <c r="F56" s="205" t="s">
        <v>87</v>
      </c>
      <c r="G56" s="205" t="s">
        <v>87</v>
      </c>
      <c r="H56" s="205" t="s">
        <v>87</v>
      </c>
      <c r="I56" s="19"/>
      <c r="J56" s="203" t="s">
        <v>88</v>
      </c>
      <c r="K56" s="203" t="s">
        <v>88</v>
      </c>
      <c r="L56" s="204"/>
    </row>
    <row r="57" spans="2:12" ht="24" x14ac:dyDescent="0.25">
      <c r="B57" s="17" t="s">
        <v>37</v>
      </c>
      <c r="C57" s="18">
        <v>45247</v>
      </c>
      <c r="D57" s="211" t="s">
        <v>94</v>
      </c>
      <c r="E57" s="189" t="s">
        <v>94</v>
      </c>
      <c r="F57" s="188" t="s">
        <v>95</v>
      </c>
      <c r="G57" s="188" t="s">
        <v>95</v>
      </c>
      <c r="H57" s="188" t="s">
        <v>95</v>
      </c>
      <c r="I57" s="19"/>
      <c r="J57" s="203" t="s">
        <v>88</v>
      </c>
      <c r="K57" s="203" t="s">
        <v>88</v>
      </c>
      <c r="L57" s="204"/>
    </row>
    <row r="58" spans="2:12" x14ac:dyDescent="0.25">
      <c r="B58" s="20" t="s">
        <v>39</v>
      </c>
      <c r="C58" s="21">
        <v>45248</v>
      </c>
      <c r="D58" s="102"/>
      <c r="E58" s="103"/>
      <c r="F58" s="103"/>
      <c r="G58" s="103"/>
      <c r="H58" s="103"/>
      <c r="I58" s="103"/>
      <c r="J58" s="103"/>
      <c r="K58" s="103"/>
      <c r="L58" s="104"/>
    </row>
    <row r="59" spans="2:12" x14ac:dyDescent="0.25">
      <c r="B59" s="20" t="s">
        <v>40</v>
      </c>
      <c r="C59" s="21">
        <v>45249</v>
      </c>
      <c r="D59" s="102"/>
      <c r="E59" s="103"/>
      <c r="F59" s="103"/>
      <c r="G59" s="103"/>
      <c r="H59" s="103"/>
      <c r="I59" s="103"/>
      <c r="J59" s="103"/>
      <c r="K59" s="103"/>
      <c r="L59" s="104"/>
    </row>
    <row r="60" spans="2:12" x14ac:dyDescent="0.25">
      <c r="B60" s="17" t="s">
        <v>29</v>
      </c>
      <c r="C60" s="18">
        <v>45250</v>
      </c>
      <c r="D60" s="206" t="s">
        <v>69</v>
      </c>
      <c r="E60" s="207"/>
      <c r="F60" s="207"/>
      <c r="G60" s="207"/>
      <c r="H60" s="207"/>
      <c r="I60" s="207"/>
      <c r="J60" s="207"/>
      <c r="K60" s="207"/>
      <c r="L60" s="208"/>
    </row>
    <row r="61" spans="2:12" x14ac:dyDescent="0.25">
      <c r="B61" s="17" t="s">
        <v>31</v>
      </c>
      <c r="C61" s="18">
        <v>45251</v>
      </c>
      <c r="D61" s="206"/>
      <c r="E61" s="207"/>
      <c r="F61" s="207"/>
      <c r="G61" s="207"/>
      <c r="H61" s="207"/>
      <c r="I61" s="207"/>
      <c r="J61" s="207"/>
      <c r="K61" s="207"/>
      <c r="L61" s="208"/>
    </row>
    <row r="62" spans="2:12" x14ac:dyDescent="0.25">
      <c r="B62" s="22" t="s">
        <v>33</v>
      </c>
      <c r="C62" s="18">
        <v>45252</v>
      </c>
      <c r="D62" s="206"/>
      <c r="E62" s="207"/>
      <c r="F62" s="207"/>
      <c r="G62" s="207"/>
      <c r="H62" s="207"/>
      <c r="I62" s="207"/>
      <c r="J62" s="207"/>
      <c r="K62" s="207"/>
      <c r="L62" s="208"/>
    </row>
    <row r="63" spans="2:12" x14ac:dyDescent="0.25">
      <c r="B63" s="17" t="s">
        <v>35</v>
      </c>
      <c r="C63" s="18">
        <v>45253</v>
      </c>
      <c r="D63" s="206"/>
      <c r="E63" s="207"/>
      <c r="F63" s="207"/>
      <c r="G63" s="207"/>
      <c r="H63" s="207"/>
      <c r="I63" s="207"/>
      <c r="J63" s="207"/>
      <c r="K63" s="207"/>
      <c r="L63" s="208"/>
    </row>
    <row r="64" spans="2:12" x14ac:dyDescent="0.25">
      <c r="B64" s="17" t="s">
        <v>37</v>
      </c>
      <c r="C64" s="18">
        <v>45254</v>
      </c>
      <c r="D64" s="206"/>
      <c r="E64" s="207"/>
      <c r="F64" s="207"/>
      <c r="G64" s="207"/>
      <c r="H64" s="207"/>
      <c r="I64" s="207"/>
      <c r="J64" s="207"/>
      <c r="K64" s="207"/>
      <c r="L64" s="208"/>
    </row>
    <row r="65" spans="2:12" x14ac:dyDescent="0.25">
      <c r="B65" s="20" t="s">
        <v>39</v>
      </c>
      <c r="C65" s="21">
        <v>45255</v>
      </c>
      <c r="D65" s="102"/>
      <c r="E65" s="103"/>
      <c r="F65" s="103"/>
      <c r="G65" s="103"/>
      <c r="H65" s="103"/>
      <c r="I65" s="103"/>
      <c r="J65" s="103"/>
      <c r="K65" s="103"/>
      <c r="L65" s="104"/>
    </row>
    <row r="66" spans="2:12" x14ac:dyDescent="0.25">
      <c r="B66" s="20" t="s">
        <v>40</v>
      </c>
      <c r="C66" s="21">
        <v>45256</v>
      </c>
      <c r="D66" s="102"/>
      <c r="E66" s="103"/>
      <c r="F66" s="103"/>
      <c r="G66" s="103"/>
      <c r="H66" s="103"/>
      <c r="I66" s="103"/>
      <c r="J66" s="103"/>
      <c r="K66" s="103"/>
      <c r="L66" s="104"/>
    </row>
    <row r="67" spans="2:12" x14ac:dyDescent="0.25">
      <c r="B67" s="22" t="s">
        <v>29</v>
      </c>
      <c r="C67" s="18">
        <v>45257</v>
      </c>
      <c r="D67" s="200" t="s">
        <v>86</v>
      </c>
      <c r="E67" s="201" t="s">
        <v>86</v>
      </c>
      <c r="F67" s="202" t="s">
        <v>90</v>
      </c>
      <c r="G67" s="202" t="s">
        <v>90</v>
      </c>
      <c r="H67" s="202" t="s">
        <v>90</v>
      </c>
      <c r="I67" s="19"/>
      <c r="J67" s="203" t="s">
        <v>88</v>
      </c>
      <c r="K67" s="203" t="s">
        <v>88</v>
      </c>
      <c r="L67" s="204"/>
    </row>
    <row r="68" spans="2:12" x14ac:dyDescent="0.25">
      <c r="B68" s="22" t="s">
        <v>31</v>
      </c>
      <c r="C68" s="18">
        <v>45258</v>
      </c>
      <c r="D68" s="200" t="s">
        <v>86</v>
      </c>
      <c r="E68" s="201" t="s">
        <v>86</v>
      </c>
      <c r="F68" s="205" t="s">
        <v>87</v>
      </c>
      <c r="G68" s="205" t="s">
        <v>87</v>
      </c>
      <c r="H68" s="205" t="s">
        <v>87</v>
      </c>
      <c r="I68" s="19"/>
      <c r="J68" s="203" t="s">
        <v>88</v>
      </c>
      <c r="K68" s="203" t="s">
        <v>88</v>
      </c>
      <c r="L68" s="204"/>
    </row>
    <row r="69" spans="2:12" x14ac:dyDescent="0.25">
      <c r="B69" s="22" t="s">
        <v>33</v>
      </c>
      <c r="C69" s="18">
        <v>45259</v>
      </c>
      <c r="D69" s="200" t="s">
        <v>86</v>
      </c>
      <c r="E69" s="201" t="s">
        <v>86</v>
      </c>
      <c r="F69" s="202" t="s">
        <v>90</v>
      </c>
      <c r="G69" s="202" t="s">
        <v>90</v>
      </c>
      <c r="H69" s="202" t="s">
        <v>90</v>
      </c>
      <c r="I69" s="19"/>
      <c r="J69" s="203" t="s">
        <v>88</v>
      </c>
      <c r="K69" s="203" t="s">
        <v>88</v>
      </c>
      <c r="L69" s="204"/>
    </row>
    <row r="70" spans="2:12" x14ac:dyDescent="0.25">
      <c r="B70" s="17" t="s">
        <v>35</v>
      </c>
      <c r="C70" s="18">
        <v>45260</v>
      </c>
      <c r="D70" s="211" t="s">
        <v>94</v>
      </c>
      <c r="E70" s="189" t="s">
        <v>94</v>
      </c>
      <c r="F70" s="205" t="s">
        <v>87</v>
      </c>
      <c r="G70" s="205" t="s">
        <v>87</v>
      </c>
      <c r="H70" s="19"/>
      <c r="I70" s="19"/>
      <c r="J70" s="203" t="s">
        <v>88</v>
      </c>
      <c r="K70" s="203" t="s">
        <v>88</v>
      </c>
      <c r="L70" s="204"/>
    </row>
    <row r="71" spans="2:12" ht="24" x14ac:dyDescent="0.25">
      <c r="B71" s="17" t="s">
        <v>37</v>
      </c>
      <c r="C71" s="18">
        <v>45261</v>
      </c>
      <c r="D71" s="211" t="s">
        <v>94</v>
      </c>
      <c r="E71" s="189" t="s">
        <v>94</v>
      </c>
      <c r="F71" s="188" t="s">
        <v>95</v>
      </c>
      <c r="G71" s="188" t="s">
        <v>95</v>
      </c>
      <c r="H71" s="188" t="s">
        <v>95</v>
      </c>
      <c r="I71" s="19"/>
      <c r="J71" s="203" t="s">
        <v>88</v>
      </c>
      <c r="K71" s="203" t="s">
        <v>88</v>
      </c>
      <c r="L71" s="204"/>
    </row>
    <row r="72" spans="2:12" x14ac:dyDescent="0.25">
      <c r="B72" s="20" t="s">
        <v>39</v>
      </c>
      <c r="C72" s="21">
        <v>45262</v>
      </c>
      <c r="D72" s="102"/>
      <c r="E72" s="103"/>
      <c r="F72" s="103"/>
      <c r="G72" s="103"/>
      <c r="H72" s="103"/>
      <c r="I72" s="103"/>
      <c r="J72" s="103"/>
      <c r="K72" s="103"/>
      <c r="L72" s="104"/>
    </row>
    <row r="73" spans="2:12" x14ac:dyDescent="0.25">
      <c r="B73" s="20" t="s">
        <v>40</v>
      </c>
      <c r="C73" s="21">
        <v>45263</v>
      </c>
      <c r="D73" s="102"/>
      <c r="E73" s="103"/>
      <c r="F73" s="103"/>
      <c r="G73" s="103"/>
      <c r="H73" s="103"/>
      <c r="I73" s="103"/>
      <c r="J73" s="103"/>
      <c r="K73" s="103"/>
      <c r="L73" s="104"/>
    </row>
    <row r="74" spans="2:12" x14ac:dyDescent="0.25">
      <c r="B74" s="22" t="s">
        <v>29</v>
      </c>
      <c r="C74" s="18">
        <v>45264</v>
      </c>
      <c r="D74" s="213" t="s">
        <v>69</v>
      </c>
      <c r="E74" s="214"/>
      <c r="F74" s="214"/>
      <c r="G74" s="214"/>
      <c r="H74" s="214"/>
      <c r="I74" s="214"/>
      <c r="J74" s="214"/>
      <c r="K74" s="214"/>
      <c r="L74" s="215"/>
    </row>
    <row r="75" spans="2:12" x14ac:dyDescent="0.25">
      <c r="B75" s="22" t="s">
        <v>31</v>
      </c>
      <c r="C75" s="18">
        <v>45265</v>
      </c>
      <c r="D75" s="213"/>
      <c r="E75" s="214"/>
      <c r="F75" s="214"/>
      <c r="G75" s="214"/>
      <c r="H75" s="214"/>
      <c r="I75" s="214"/>
      <c r="J75" s="214"/>
      <c r="K75" s="214"/>
      <c r="L75" s="215"/>
    </row>
    <row r="76" spans="2:12" x14ac:dyDescent="0.25">
      <c r="B76" s="22" t="s">
        <v>33</v>
      </c>
      <c r="C76" s="18">
        <v>45266</v>
      </c>
      <c r="D76" s="213"/>
      <c r="E76" s="214"/>
      <c r="F76" s="214"/>
      <c r="G76" s="214"/>
      <c r="H76" s="214"/>
      <c r="I76" s="214"/>
      <c r="J76" s="214"/>
      <c r="K76" s="214"/>
      <c r="L76" s="215"/>
    </row>
    <row r="77" spans="2:12" x14ac:dyDescent="0.25">
      <c r="B77" s="22" t="s">
        <v>35</v>
      </c>
      <c r="C77" s="18">
        <v>45267</v>
      </c>
      <c r="D77" s="213"/>
      <c r="E77" s="214"/>
      <c r="F77" s="214"/>
      <c r="G77" s="214"/>
      <c r="H77" s="214"/>
      <c r="I77" s="214"/>
      <c r="J77" s="214"/>
      <c r="K77" s="214"/>
      <c r="L77" s="215"/>
    </row>
    <row r="78" spans="2:12" x14ac:dyDescent="0.25">
      <c r="B78" s="20" t="s">
        <v>37</v>
      </c>
      <c r="C78" s="21">
        <v>45268</v>
      </c>
      <c r="D78" s="102"/>
      <c r="E78" s="103"/>
      <c r="F78" s="103"/>
      <c r="G78" s="103"/>
      <c r="H78" s="103"/>
      <c r="I78" s="103"/>
      <c r="J78" s="103"/>
      <c r="K78" s="103"/>
      <c r="L78" s="104"/>
    </row>
    <row r="79" spans="2:12" x14ac:dyDescent="0.25">
      <c r="B79" s="20" t="s">
        <v>39</v>
      </c>
      <c r="C79" s="21">
        <v>45269</v>
      </c>
      <c r="D79" s="102"/>
      <c r="E79" s="103"/>
      <c r="F79" s="103"/>
      <c r="G79" s="103"/>
      <c r="H79" s="103"/>
      <c r="I79" s="103"/>
      <c r="J79" s="103"/>
      <c r="K79" s="103"/>
      <c r="L79" s="104"/>
    </row>
    <row r="80" spans="2:12" x14ac:dyDescent="0.25">
      <c r="B80" s="20" t="s">
        <v>40</v>
      </c>
      <c r="C80" s="21">
        <v>45270</v>
      </c>
      <c r="D80" s="102"/>
      <c r="E80" s="103"/>
      <c r="F80" s="103"/>
      <c r="G80" s="103"/>
      <c r="H80" s="103"/>
      <c r="I80" s="103"/>
      <c r="J80" s="103"/>
      <c r="K80" s="103"/>
      <c r="L80" s="104"/>
    </row>
    <row r="81" spans="2:12" x14ac:dyDescent="0.25">
      <c r="B81" s="17" t="s">
        <v>29</v>
      </c>
      <c r="C81" s="18">
        <v>45271</v>
      </c>
      <c r="D81" s="211" t="s">
        <v>94</v>
      </c>
      <c r="E81" s="189" t="s">
        <v>94</v>
      </c>
      <c r="F81" s="202" t="s">
        <v>90</v>
      </c>
      <c r="G81" s="202" t="s">
        <v>90</v>
      </c>
      <c r="H81" s="202" t="s">
        <v>90</v>
      </c>
      <c r="I81" s="19"/>
      <c r="J81" s="203" t="s">
        <v>88</v>
      </c>
      <c r="K81" s="203" t="s">
        <v>88</v>
      </c>
      <c r="L81" s="216" t="s">
        <v>88</v>
      </c>
    </row>
    <row r="82" spans="2:12" ht="24" x14ac:dyDescent="0.25">
      <c r="B82" s="17" t="s">
        <v>31</v>
      </c>
      <c r="C82" s="18">
        <v>45272</v>
      </c>
      <c r="D82" s="23"/>
      <c r="F82" s="188" t="s">
        <v>95</v>
      </c>
      <c r="G82" s="188" t="s">
        <v>95</v>
      </c>
      <c r="H82" s="188" t="s">
        <v>95</v>
      </c>
      <c r="I82" s="19"/>
      <c r="J82" s="202" t="s">
        <v>90</v>
      </c>
      <c r="K82" s="202" t="s">
        <v>90</v>
      </c>
      <c r="L82" s="235" t="s">
        <v>90</v>
      </c>
    </row>
    <row r="83" spans="2:12" x14ac:dyDescent="0.25">
      <c r="B83" s="22" t="s">
        <v>33</v>
      </c>
      <c r="C83" s="18">
        <v>45273</v>
      </c>
      <c r="D83" s="23"/>
      <c r="I83" s="19"/>
      <c r="J83" s="202" t="s">
        <v>90</v>
      </c>
      <c r="K83" s="202" t="s">
        <v>90</v>
      </c>
      <c r="L83" s="235" t="s">
        <v>90</v>
      </c>
    </row>
    <row r="84" spans="2:12" ht="24" x14ac:dyDescent="0.25">
      <c r="B84" s="17" t="s">
        <v>35</v>
      </c>
      <c r="C84" s="18">
        <v>45274</v>
      </c>
      <c r="D84" s="23"/>
      <c r="F84" s="188" t="s">
        <v>95</v>
      </c>
      <c r="G84" s="188" t="s">
        <v>95</v>
      </c>
      <c r="I84" s="19"/>
      <c r="J84" s="202" t="s">
        <v>90</v>
      </c>
      <c r="K84" s="202" t="s">
        <v>90</v>
      </c>
      <c r="L84" s="235" t="s">
        <v>90</v>
      </c>
    </row>
    <row r="85" spans="2:12" x14ac:dyDescent="0.25">
      <c r="B85" s="17" t="s">
        <v>37</v>
      </c>
      <c r="C85" s="18">
        <v>45275</v>
      </c>
      <c r="D85" s="212"/>
      <c r="E85" s="19"/>
      <c r="F85" s="19"/>
      <c r="G85" s="19"/>
      <c r="H85" s="19"/>
      <c r="I85" s="19"/>
      <c r="J85" s="19"/>
      <c r="K85" s="19"/>
      <c r="L85" s="204"/>
    </row>
    <row r="86" spans="2:12" x14ac:dyDescent="0.25">
      <c r="B86" s="20" t="s">
        <v>39</v>
      </c>
      <c r="C86" s="21">
        <v>45276</v>
      </c>
      <c r="D86" s="102"/>
      <c r="E86" s="103"/>
      <c r="F86" s="103"/>
      <c r="G86" s="103"/>
      <c r="H86" s="103"/>
      <c r="I86" s="103"/>
      <c r="J86" s="103"/>
      <c r="K86" s="103"/>
      <c r="L86" s="104"/>
    </row>
    <row r="87" spans="2:12" x14ac:dyDescent="0.25">
      <c r="B87" s="20" t="s">
        <v>40</v>
      </c>
      <c r="C87" s="21">
        <v>45277</v>
      </c>
      <c r="D87" s="102"/>
      <c r="E87" s="103"/>
      <c r="F87" s="103"/>
      <c r="G87" s="103"/>
      <c r="H87" s="103"/>
      <c r="I87" s="103"/>
      <c r="J87" s="103"/>
      <c r="K87" s="103"/>
      <c r="L87" s="104"/>
    </row>
    <row r="88" spans="2:12" x14ac:dyDescent="0.25">
      <c r="B88" s="20" t="s">
        <v>29</v>
      </c>
      <c r="C88" s="21">
        <v>45278</v>
      </c>
      <c r="D88" s="141" t="s">
        <v>96</v>
      </c>
      <c r="E88" s="142"/>
      <c r="F88" s="142"/>
      <c r="G88" s="142"/>
      <c r="H88" s="142"/>
      <c r="I88" s="142"/>
      <c r="J88" s="142"/>
      <c r="K88" s="142"/>
      <c r="L88" s="143"/>
    </row>
    <row r="89" spans="2:12" x14ac:dyDescent="0.25">
      <c r="B89" s="20" t="s">
        <v>31</v>
      </c>
      <c r="C89" s="21">
        <v>45300</v>
      </c>
      <c r="D89" s="141"/>
      <c r="E89" s="142"/>
      <c r="F89" s="142"/>
      <c r="G89" s="142"/>
      <c r="H89" s="142"/>
      <c r="I89" s="142"/>
      <c r="J89" s="142"/>
      <c r="K89" s="142"/>
      <c r="L89" s="143"/>
    </row>
    <row r="90" spans="2:12" x14ac:dyDescent="0.25">
      <c r="B90" s="17" t="s">
        <v>33</v>
      </c>
      <c r="C90" s="18">
        <v>45301</v>
      </c>
      <c r="D90" s="206" t="s">
        <v>69</v>
      </c>
      <c r="E90" s="207"/>
      <c r="F90" s="207"/>
      <c r="G90" s="207"/>
      <c r="H90" s="207"/>
      <c r="I90" s="207"/>
      <c r="J90" s="207"/>
      <c r="K90" s="207"/>
      <c r="L90" s="208"/>
    </row>
    <row r="91" spans="2:12" x14ac:dyDescent="0.25">
      <c r="B91" s="17" t="s">
        <v>35</v>
      </c>
      <c r="C91" s="18">
        <v>45302</v>
      </c>
      <c r="D91" s="206"/>
      <c r="E91" s="207"/>
      <c r="F91" s="207"/>
      <c r="G91" s="207"/>
      <c r="H91" s="207"/>
      <c r="I91" s="207"/>
      <c r="J91" s="207"/>
      <c r="K91" s="207"/>
      <c r="L91" s="208"/>
    </row>
    <row r="92" spans="2:12" x14ac:dyDescent="0.25">
      <c r="B92" s="17" t="s">
        <v>37</v>
      </c>
      <c r="C92" s="18">
        <v>45303</v>
      </c>
      <c r="D92" s="206"/>
      <c r="E92" s="207"/>
      <c r="F92" s="207"/>
      <c r="G92" s="207"/>
      <c r="H92" s="207"/>
      <c r="I92" s="207"/>
      <c r="J92" s="207"/>
      <c r="K92" s="207"/>
      <c r="L92" s="208"/>
    </row>
    <row r="93" spans="2:12" x14ac:dyDescent="0.25">
      <c r="B93" s="20" t="s">
        <v>39</v>
      </c>
      <c r="C93" s="21">
        <v>45304</v>
      </c>
      <c r="D93" s="102"/>
      <c r="E93" s="103"/>
      <c r="F93" s="103"/>
      <c r="G93" s="103"/>
      <c r="H93" s="103"/>
      <c r="I93" s="103"/>
      <c r="J93" s="103"/>
      <c r="K93" s="103"/>
      <c r="L93" s="104"/>
    </row>
    <row r="94" spans="2:12" x14ac:dyDescent="0.25">
      <c r="B94" s="20" t="s">
        <v>40</v>
      </c>
      <c r="C94" s="21">
        <v>45305</v>
      </c>
      <c r="D94" s="102"/>
      <c r="E94" s="103"/>
      <c r="F94" s="103"/>
      <c r="G94" s="103"/>
      <c r="H94" s="103"/>
      <c r="I94" s="103"/>
      <c r="J94" s="103"/>
      <c r="K94" s="103"/>
      <c r="L94" s="104"/>
    </row>
    <row r="95" spans="2:12" x14ac:dyDescent="0.25">
      <c r="B95" s="17" t="s">
        <v>29</v>
      </c>
      <c r="C95" s="18">
        <v>45306</v>
      </c>
      <c r="D95" s="206" t="s">
        <v>69</v>
      </c>
      <c r="E95" s="207"/>
      <c r="F95" s="207"/>
      <c r="G95" s="207"/>
      <c r="H95" s="207"/>
      <c r="I95" s="207"/>
      <c r="J95" s="207"/>
      <c r="K95" s="207"/>
      <c r="L95" s="208"/>
    </row>
    <row r="96" spans="2:12" x14ac:dyDescent="0.25">
      <c r="B96" s="17" t="s">
        <v>31</v>
      </c>
      <c r="C96" s="18">
        <v>45307</v>
      </c>
      <c r="D96" s="206"/>
      <c r="E96" s="207"/>
      <c r="F96" s="207"/>
      <c r="G96" s="207"/>
      <c r="H96" s="207"/>
      <c r="I96" s="207"/>
      <c r="J96" s="207"/>
      <c r="K96" s="207"/>
      <c r="L96" s="208"/>
    </row>
    <row r="97" spans="2:12" x14ac:dyDescent="0.25">
      <c r="B97" s="17" t="s">
        <v>33</v>
      </c>
      <c r="C97" s="18">
        <v>45308</v>
      </c>
      <c r="D97" s="206"/>
      <c r="E97" s="207"/>
      <c r="F97" s="207"/>
      <c r="G97" s="207"/>
      <c r="H97" s="207"/>
      <c r="I97" s="207"/>
      <c r="J97" s="207"/>
      <c r="K97" s="207"/>
      <c r="L97" s="208"/>
    </row>
    <row r="98" spans="2:12" x14ac:dyDescent="0.25">
      <c r="B98" s="17" t="s">
        <v>35</v>
      </c>
      <c r="C98" s="18">
        <v>45309</v>
      </c>
      <c r="D98" s="206"/>
      <c r="E98" s="207"/>
      <c r="F98" s="207"/>
      <c r="G98" s="207"/>
      <c r="H98" s="207"/>
      <c r="I98" s="207"/>
      <c r="J98" s="207"/>
      <c r="K98" s="207"/>
      <c r="L98" s="208"/>
    </row>
    <row r="99" spans="2:12" ht="15.75" thickBot="1" x14ac:dyDescent="0.3">
      <c r="B99" s="217" t="s">
        <v>37</v>
      </c>
      <c r="C99" s="218">
        <v>45310</v>
      </c>
      <c r="D99" s="219"/>
      <c r="E99" s="220"/>
      <c r="F99" s="220"/>
      <c r="G99" s="220"/>
      <c r="H99" s="220"/>
      <c r="I99" s="220"/>
      <c r="J99" s="220"/>
      <c r="K99" s="220"/>
      <c r="L99" s="221"/>
    </row>
    <row r="100" spans="2:12" x14ac:dyDescent="0.25">
      <c r="B100" s="236" t="s">
        <v>47</v>
      </c>
      <c r="C100" s="237"/>
      <c r="D100" s="238"/>
      <c r="E100" s="238"/>
      <c r="F100" s="238"/>
      <c r="G100" s="238"/>
      <c r="H100" s="238"/>
      <c r="I100" s="238"/>
      <c r="J100" s="238"/>
      <c r="K100" s="238"/>
      <c r="L100" s="239"/>
    </row>
    <row r="101" spans="2:12" ht="15.75" thickBot="1" x14ac:dyDescent="0.3">
      <c r="B101" s="240"/>
      <c r="C101" s="241"/>
      <c r="D101" s="241"/>
      <c r="E101" s="241"/>
      <c r="F101" s="241"/>
      <c r="G101" s="241"/>
      <c r="H101" s="241"/>
      <c r="I101" s="241"/>
      <c r="J101" s="241"/>
      <c r="K101" s="241"/>
      <c r="L101" s="242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2:1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2:1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2:1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2:1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2:1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2:1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2:1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2:1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2:1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2:12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2:12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2:12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2:12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2:12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2:12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2:12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2:12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2:12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2:12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2:12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2:12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2:12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2:12" x14ac:dyDescent="0.25">
      <c r="B898" s="43"/>
      <c r="C898" s="43"/>
      <c r="D898" s="43"/>
      <c r="E898" s="43"/>
      <c r="F898" s="43"/>
      <c r="G898" s="43"/>
      <c r="H898" s="43"/>
      <c r="I898" s="44"/>
      <c r="J898" s="44"/>
      <c r="K898" s="44"/>
      <c r="L898" s="44"/>
    </row>
  </sheetData>
  <mergeCells count="50">
    <mergeCell ref="D93:L93"/>
    <mergeCell ref="D94:L94"/>
    <mergeCell ref="D95:L99"/>
    <mergeCell ref="B100:L101"/>
    <mergeCell ref="D79:L79"/>
    <mergeCell ref="D80:L80"/>
    <mergeCell ref="D86:L86"/>
    <mergeCell ref="D87:L87"/>
    <mergeCell ref="D88:L89"/>
    <mergeCell ref="D90:L92"/>
    <mergeCell ref="D65:L65"/>
    <mergeCell ref="D66:L66"/>
    <mergeCell ref="D72:L72"/>
    <mergeCell ref="D73:L73"/>
    <mergeCell ref="D74:L77"/>
    <mergeCell ref="D78:L78"/>
    <mergeCell ref="D46:L50"/>
    <mergeCell ref="D51:L51"/>
    <mergeCell ref="D52:L52"/>
    <mergeCell ref="D58:L58"/>
    <mergeCell ref="D59:L59"/>
    <mergeCell ref="D60:L64"/>
    <mergeCell ref="D32:L36"/>
    <mergeCell ref="D37:L37"/>
    <mergeCell ref="D38:L38"/>
    <mergeCell ref="D41:L41"/>
    <mergeCell ref="D44:L44"/>
    <mergeCell ref="D45:L45"/>
    <mergeCell ref="D17:L17"/>
    <mergeCell ref="D18:L22"/>
    <mergeCell ref="D23:L23"/>
    <mergeCell ref="D24:L24"/>
    <mergeCell ref="D30:L30"/>
    <mergeCell ref="D31:L31"/>
    <mergeCell ref="L6:L8"/>
    <mergeCell ref="B8:C8"/>
    <mergeCell ref="E8:F8"/>
    <mergeCell ref="B9:L9"/>
    <mergeCell ref="B10:C10"/>
    <mergeCell ref="D16:L16"/>
    <mergeCell ref="B2:L2"/>
    <mergeCell ref="B3:L3"/>
    <mergeCell ref="B4:L4"/>
    <mergeCell ref="B5:L5"/>
    <mergeCell ref="B6:C7"/>
    <mergeCell ref="D6:D7"/>
    <mergeCell ref="E6:G7"/>
    <mergeCell ref="H6:H7"/>
    <mergeCell ref="I6:I7"/>
    <mergeCell ref="J6:K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D0A09-C1C6-4A3B-94C3-AB7971961179}">
  <sheetPr>
    <tabColor rgb="FFFFFF00"/>
  </sheetPr>
  <dimension ref="A1:R889"/>
  <sheetViews>
    <sheetView workbookViewId="0">
      <selection sqref="A1:R1048576"/>
    </sheetView>
  </sheetViews>
  <sheetFormatPr defaultRowHeight="15" x14ac:dyDescent="0.25"/>
  <cols>
    <col min="1" max="1" width="9.140625" style="2"/>
    <col min="2" max="3" width="18.85546875" style="33" customWidth="1"/>
    <col min="4" max="4" width="20.85546875" style="33" bestFit="1" customWidth="1"/>
    <col min="5" max="7" width="20.5703125" style="33" bestFit="1" customWidth="1"/>
    <col min="8" max="8" width="18.85546875" style="33" customWidth="1"/>
    <col min="9" max="9" width="18.85546875" style="45" customWidth="1"/>
    <col min="10" max="10" width="22" style="45" customWidth="1"/>
    <col min="11" max="12" width="18.85546875" style="45" customWidth="1"/>
    <col min="13" max="14" width="5.85546875" style="2" customWidth="1"/>
    <col min="15" max="18" width="9.140625" style="2"/>
  </cols>
  <sheetData>
    <row r="1" spans="2:16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6" ht="23.25" x14ac:dyDescent="0.25">
      <c r="B2" s="105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2:16" ht="20.25" x14ac:dyDescent="0.25"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2:16" ht="19.5" thickBot="1" x14ac:dyDescent="0.3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2:16" ht="24" thickBot="1" x14ac:dyDescent="0.3">
      <c r="B5" s="114" t="s">
        <v>103</v>
      </c>
      <c r="C5" s="115"/>
      <c r="D5" s="115"/>
      <c r="E5" s="115"/>
      <c r="F5" s="115"/>
      <c r="G5" s="115"/>
      <c r="H5" s="115"/>
      <c r="I5" s="115"/>
      <c r="J5" s="115"/>
      <c r="K5" s="115"/>
      <c r="L5" s="116"/>
    </row>
    <row r="6" spans="2:16" x14ac:dyDescent="0.25">
      <c r="B6" s="243" t="s">
        <v>4</v>
      </c>
      <c r="C6" s="244"/>
      <c r="D6" s="245" t="s">
        <v>71</v>
      </c>
      <c r="E6" s="246" t="s">
        <v>72</v>
      </c>
      <c r="F6" s="247"/>
      <c r="G6" s="248"/>
      <c r="H6" s="249" t="s">
        <v>73</v>
      </c>
      <c r="I6" s="250" t="s">
        <v>74</v>
      </c>
      <c r="J6" s="251" t="s">
        <v>75</v>
      </c>
      <c r="K6" s="251"/>
      <c r="L6" s="252"/>
    </row>
    <row r="7" spans="2:16" ht="36" x14ac:dyDescent="0.25">
      <c r="B7" s="253"/>
      <c r="C7" s="254"/>
      <c r="D7" s="182"/>
      <c r="E7" s="183"/>
      <c r="F7" s="184"/>
      <c r="G7" s="185"/>
      <c r="H7" s="186"/>
      <c r="I7" s="187"/>
      <c r="J7" s="188" t="s">
        <v>76</v>
      </c>
      <c r="K7" s="189" t="s">
        <v>77</v>
      </c>
      <c r="L7" s="225"/>
    </row>
    <row r="8" spans="2:16" ht="36.75" thickBot="1" x14ac:dyDescent="0.3">
      <c r="B8" s="255" t="s">
        <v>12</v>
      </c>
      <c r="C8" s="256"/>
      <c r="D8" s="47" t="s">
        <v>104</v>
      </c>
      <c r="E8" s="226" t="s">
        <v>105</v>
      </c>
      <c r="F8" s="226"/>
      <c r="G8" s="227" t="s">
        <v>81</v>
      </c>
      <c r="H8" s="47" t="s">
        <v>82</v>
      </c>
      <c r="I8" s="47" t="s">
        <v>58</v>
      </c>
      <c r="J8" s="227" t="s">
        <v>106</v>
      </c>
      <c r="K8" s="227" t="s">
        <v>84</v>
      </c>
      <c r="L8" s="228"/>
    </row>
    <row r="9" spans="2:16" ht="18.75" thickBot="1" x14ac:dyDescent="0.3">
      <c r="B9" s="229" t="s">
        <v>85</v>
      </c>
      <c r="C9" s="230"/>
      <c r="D9" s="230"/>
      <c r="E9" s="230"/>
      <c r="F9" s="230"/>
      <c r="G9" s="230"/>
      <c r="H9" s="230"/>
      <c r="I9" s="230"/>
      <c r="J9" s="230"/>
      <c r="K9" s="230"/>
      <c r="L9" s="231"/>
    </row>
    <row r="10" spans="2:16" ht="15.75" thickBot="1" x14ac:dyDescent="0.3">
      <c r="B10" s="139" t="s">
        <v>19</v>
      </c>
      <c r="C10" s="232"/>
      <c r="D10" s="4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25</v>
      </c>
      <c r="J10" s="9" t="s">
        <v>26</v>
      </c>
      <c r="K10" s="10" t="s">
        <v>27</v>
      </c>
      <c r="L10" s="11" t="s">
        <v>28</v>
      </c>
    </row>
    <row r="11" spans="2:16" x14ac:dyDescent="0.25">
      <c r="B11" s="12" t="s">
        <v>29</v>
      </c>
      <c r="C11" s="13">
        <v>45201</v>
      </c>
      <c r="D11" s="144" t="s">
        <v>69</v>
      </c>
      <c r="E11" s="145"/>
      <c r="F11" s="145"/>
      <c r="G11" s="145"/>
      <c r="H11" s="145"/>
      <c r="I11" s="145"/>
      <c r="J11" s="145"/>
      <c r="K11" s="145"/>
      <c r="L11" s="146"/>
      <c r="O11" s="15" t="s">
        <v>89</v>
      </c>
      <c r="P11" s="2">
        <f>COUNTIF(D11:L99,"Anatomia II")</f>
        <v>36</v>
      </c>
    </row>
    <row r="12" spans="2:16" x14ac:dyDescent="0.25">
      <c r="B12" s="17" t="s">
        <v>31</v>
      </c>
      <c r="C12" s="18">
        <v>45202</v>
      </c>
      <c r="D12" s="87"/>
      <c r="E12" s="88"/>
      <c r="F12" s="88"/>
      <c r="G12" s="88"/>
      <c r="H12" s="88"/>
      <c r="I12" s="88"/>
      <c r="J12" s="88"/>
      <c r="K12" s="88"/>
      <c r="L12" s="89"/>
      <c r="O12" s="15" t="s">
        <v>91</v>
      </c>
      <c r="P12" s="2">
        <f>COUNTIF(D11:L99,"Fisiologia e Biof.")</f>
        <v>29</v>
      </c>
    </row>
    <row r="13" spans="2:16" x14ac:dyDescent="0.25">
      <c r="B13" s="17" t="s">
        <v>33</v>
      </c>
      <c r="C13" s="18">
        <v>45203</v>
      </c>
      <c r="D13" s="87"/>
      <c r="E13" s="88"/>
      <c r="F13" s="88"/>
      <c r="G13" s="88"/>
      <c r="H13" s="88"/>
      <c r="I13" s="88"/>
      <c r="J13" s="88"/>
      <c r="K13" s="88"/>
      <c r="L13" s="89"/>
      <c r="O13" s="15" t="s">
        <v>88</v>
      </c>
      <c r="P13" s="2">
        <f>COUNTIF(D11:L99,"Microbiologia")</f>
        <v>51</v>
      </c>
    </row>
    <row r="14" spans="2:16" x14ac:dyDescent="0.25">
      <c r="B14" s="17" t="s">
        <v>35</v>
      </c>
      <c r="C14" s="18">
        <v>45204</v>
      </c>
      <c r="D14" s="87"/>
      <c r="E14" s="88"/>
      <c r="F14" s="88"/>
      <c r="G14" s="88"/>
      <c r="H14" s="88"/>
      <c r="I14" s="88"/>
      <c r="J14" s="88"/>
      <c r="K14" s="88"/>
      <c r="L14" s="89"/>
      <c r="O14" s="15" t="s">
        <v>92</v>
      </c>
      <c r="P14" s="2">
        <f>COUNTIF(D11:L99,"Biochimica II")</f>
        <v>36</v>
      </c>
    </row>
    <row r="15" spans="2:16" x14ac:dyDescent="0.25">
      <c r="B15" s="17" t="s">
        <v>37</v>
      </c>
      <c r="C15" s="18">
        <v>45205</v>
      </c>
      <c r="D15" s="90"/>
      <c r="E15" s="91"/>
      <c r="F15" s="91"/>
      <c r="G15" s="91"/>
      <c r="H15" s="91"/>
      <c r="I15" s="91"/>
      <c r="J15" s="91"/>
      <c r="K15" s="91"/>
      <c r="L15" s="92"/>
      <c r="O15" s="15" t="s">
        <v>93</v>
      </c>
      <c r="P15" s="2">
        <f>COUNTIF(D11:L99,"Demoetnoantropologia")</f>
        <v>14</v>
      </c>
    </row>
    <row r="16" spans="2:16" x14ac:dyDescent="0.25">
      <c r="B16" s="20" t="s">
        <v>39</v>
      </c>
      <c r="C16" s="21">
        <v>45206</v>
      </c>
      <c r="D16" s="102"/>
      <c r="E16" s="103"/>
      <c r="F16" s="103"/>
      <c r="G16" s="103"/>
      <c r="H16" s="103"/>
      <c r="I16" s="103"/>
      <c r="J16" s="103"/>
      <c r="K16" s="103"/>
      <c r="L16" s="104"/>
      <c r="O16" s="15" t="s">
        <v>94</v>
      </c>
      <c r="P16" s="2">
        <f>COUNTIF(D11:L100,"Storia")</f>
        <v>14</v>
      </c>
    </row>
    <row r="17" spans="2:12" x14ac:dyDescent="0.25">
      <c r="B17" s="20" t="s">
        <v>40</v>
      </c>
      <c r="C17" s="21">
        <v>45207</v>
      </c>
      <c r="D17" s="102"/>
      <c r="E17" s="103"/>
      <c r="F17" s="103"/>
      <c r="G17" s="103"/>
      <c r="H17" s="103"/>
      <c r="I17" s="103"/>
      <c r="J17" s="103"/>
      <c r="K17" s="103"/>
      <c r="L17" s="104"/>
    </row>
    <row r="18" spans="2:12" x14ac:dyDescent="0.25">
      <c r="B18" s="17" t="s">
        <v>29</v>
      </c>
      <c r="C18" s="18">
        <v>45208</v>
      </c>
      <c r="D18" s="200" t="s">
        <v>86</v>
      </c>
      <c r="E18" s="201" t="s">
        <v>86</v>
      </c>
      <c r="F18" s="202" t="s">
        <v>90</v>
      </c>
      <c r="G18" s="202" t="s">
        <v>90</v>
      </c>
      <c r="H18" s="202" t="s">
        <v>90</v>
      </c>
      <c r="I18" s="19"/>
      <c r="J18" s="203" t="s">
        <v>88</v>
      </c>
      <c r="K18" s="203" t="s">
        <v>88</v>
      </c>
      <c r="L18" s="204"/>
    </row>
    <row r="19" spans="2:12" x14ac:dyDescent="0.25">
      <c r="B19" s="17" t="s">
        <v>31</v>
      </c>
      <c r="C19" s="18">
        <v>45209</v>
      </c>
      <c r="D19" s="200" t="s">
        <v>86</v>
      </c>
      <c r="E19" s="201" t="s">
        <v>86</v>
      </c>
      <c r="F19" s="205" t="s">
        <v>87</v>
      </c>
      <c r="G19" s="205" t="s">
        <v>87</v>
      </c>
      <c r="H19" s="205" t="s">
        <v>87</v>
      </c>
      <c r="I19" s="19"/>
      <c r="J19" s="203" t="s">
        <v>88</v>
      </c>
      <c r="K19" s="203" t="s">
        <v>88</v>
      </c>
      <c r="L19" s="204"/>
    </row>
    <row r="20" spans="2:12" x14ac:dyDescent="0.25">
      <c r="B20" s="17" t="s">
        <v>33</v>
      </c>
      <c r="C20" s="18">
        <v>45210</v>
      </c>
      <c r="D20" s="200" t="s">
        <v>86</v>
      </c>
      <c r="E20" s="201" t="s">
        <v>86</v>
      </c>
      <c r="F20" s="202" t="s">
        <v>90</v>
      </c>
      <c r="G20" s="202" t="s">
        <v>90</v>
      </c>
      <c r="H20" s="202" t="s">
        <v>90</v>
      </c>
      <c r="I20" s="19"/>
      <c r="J20" s="203" t="s">
        <v>88</v>
      </c>
      <c r="K20" s="203" t="s">
        <v>88</v>
      </c>
      <c r="L20" s="204"/>
    </row>
    <row r="21" spans="2:12" x14ac:dyDescent="0.25">
      <c r="B21" s="17" t="s">
        <v>35</v>
      </c>
      <c r="C21" s="18">
        <v>45211</v>
      </c>
      <c r="D21" s="200" t="s">
        <v>86</v>
      </c>
      <c r="E21" s="201" t="s">
        <v>86</v>
      </c>
      <c r="F21" s="205" t="s">
        <v>87</v>
      </c>
      <c r="G21" s="205" t="s">
        <v>87</v>
      </c>
      <c r="H21" s="205" t="s">
        <v>87</v>
      </c>
      <c r="I21" s="19"/>
      <c r="J21" s="203" t="s">
        <v>88</v>
      </c>
      <c r="K21" s="203" t="s">
        <v>88</v>
      </c>
      <c r="L21" s="204"/>
    </row>
    <row r="22" spans="2:12" x14ac:dyDescent="0.25">
      <c r="B22" s="17" t="s">
        <v>37</v>
      </c>
      <c r="C22" s="18">
        <v>45212</v>
      </c>
      <c r="D22" s="200" t="s">
        <v>86</v>
      </c>
      <c r="E22" s="201" t="s">
        <v>86</v>
      </c>
      <c r="F22" s="202" t="s">
        <v>90</v>
      </c>
      <c r="G22" s="202" t="s">
        <v>90</v>
      </c>
      <c r="H22" s="202" t="s">
        <v>90</v>
      </c>
      <c r="I22" s="19"/>
      <c r="J22" s="203" t="s">
        <v>88</v>
      </c>
      <c r="K22" s="203" t="s">
        <v>88</v>
      </c>
      <c r="L22" s="204"/>
    </row>
    <row r="23" spans="2:12" x14ac:dyDescent="0.25">
      <c r="B23" s="20" t="s">
        <v>39</v>
      </c>
      <c r="C23" s="21">
        <v>45213</v>
      </c>
      <c r="D23" s="102"/>
      <c r="E23" s="103"/>
      <c r="F23" s="103"/>
      <c r="G23" s="103"/>
      <c r="H23" s="103"/>
      <c r="I23" s="103"/>
      <c r="J23" s="103"/>
      <c r="K23" s="103"/>
      <c r="L23" s="104"/>
    </row>
    <row r="24" spans="2:12" x14ac:dyDescent="0.25">
      <c r="B24" s="20" t="s">
        <v>40</v>
      </c>
      <c r="C24" s="21">
        <v>45214</v>
      </c>
      <c r="D24" s="102"/>
      <c r="E24" s="103"/>
      <c r="F24" s="103"/>
      <c r="G24" s="103"/>
      <c r="H24" s="103"/>
      <c r="I24" s="103"/>
      <c r="J24" s="103"/>
      <c r="K24" s="103"/>
      <c r="L24" s="104"/>
    </row>
    <row r="25" spans="2:12" x14ac:dyDescent="0.25">
      <c r="B25" s="22" t="s">
        <v>29</v>
      </c>
      <c r="C25" s="18">
        <v>45215</v>
      </c>
      <c r="D25" s="206" t="s">
        <v>69</v>
      </c>
      <c r="E25" s="207"/>
      <c r="F25" s="207"/>
      <c r="G25" s="207"/>
      <c r="H25" s="207"/>
      <c r="I25" s="207"/>
      <c r="J25" s="207"/>
      <c r="K25" s="207"/>
      <c r="L25" s="208"/>
    </row>
    <row r="26" spans="2:12" x14ac:dyDescent="0.25">
      <c r="B26" s="17" t="s">
        <v>31</v>
      </c>
      <c r="C26" s="18">
        <v>45216</v>
      </c>
      <c r="D26" s="206"/>
      <c r="E26" s="207"/>
      <c r="F26" s="207"/>
      <c r="G26" s="207"/>
      <c r="H26" s="207"/>
      <c r="I26" s="207"/>
      <c r="J26" s="207"/>
      <c r="K26" s="207"/>
      <c r="L26" s="208"/>
    </row>
    <row r="27" spans="2:12" x14ac:dyDescent="0.25">
      <c r="B27" s="17" t="s">
        <v>33</v>
      </c>
      <c r="C27" s="18">
        <v>45217</v>
      </c>
      <c r="D27" s="206"/>
      <c r="E27" s="207"/>
      <c r="F27" s="207"/>
      <c r="G27" s="207"/>
      <c r="H27" s="207"/>
      <c r="I27" s="207"/>
      <c r="J27" s="207"/>
      <c r="K27" s="207"/>
      <c r="L27" s="208"/>
    </row>
    <row r="28" spans="2:12" x14ac:dyDescent="0.25">
      <c r="B28" s="17" t="s">
        <v>35</v>
      </c>
      <c r="C28" s="18">
        <v>45218</v>
      </c>
      <c r="D28" s="206"/>
      <c r="E28" s="207"/>
      <c r="F28" s="207"/>
      <c r="G28" s="207"/>
      <c r="H28" s="207"/>
      <c r="I28" s="207"/>
      <c r="J28" s="207"/>
      <c r="K28" s="207"/>
      <c r="L28" s="208"/>
    </row>
    <row r="29" spans="2:12" x14ac:dyDescent="0.25">
      <c r="B29" s="17" t="s">
        <v>37</v>
      </c>
      <c r="C29" s="18">
        <v>45219</v>
      </c>
      <c r="D29" s="206"/>
      <c r="E29" s="207"/>
      <c r="F29" s="207"/>
      <c r="G29" s="207"/>
      <c r="H29" s="207"/>
      <c r="I29" s="207"/>
      <c r="J29" s="207"/>
      <c r="K29" s="207"/>
      <c r="L29" s="208"/>
    </row>
    <row r="30" spans="2:12" x14ac:dyDescent="0.25">
      <c r="B30" s="20" t="s">
        <v>39</v>
      </c>
      <c r="C30" s="21">
        <v>45220</v>
      </c>
      <c r="D30" s="102"/>
      <c r="E30" s="103"/>
      <c r="F30" s="103"/>
      <c r="G30" s="103"/>
      <c r="H30" s="103"/>
      <c r="I30" s="103"/>
      <c r="J30" s="103"/>
      <c r="K30" s="103"/>
      <c r="L30" s="104"/>
    </row>
    <row r="31" spans="2:12" x14ac:dyDescent="0.25">
      <c r="B31" s="20" t="s">
        <v>40</v>
      </c>
      <c r="C31" s="21">
        <v>45221</v>
      </c>
      <c r="D31" s="102"/>
      <c r="E31" s="103"/>
      <c r="F31" s="103"/>
      <c r="G31" s="103"/>
      <c r="H31" s="103"/>
      <c r="I31" s="103"/>
      <c r="J31" s="103"/>
      <c r="K31" s="103"/>
      <c r="L31" s="104"/>
    </row>
    <row r="32" spans="2:12" x14ac:dyDescent="0.25">
      <c r="B32" s="17" t="s">
        <v>29</v>
      </c>
      <c r="C32" s="18">
        <v>45222</v>
      </c>
      <c r="D32" s="200" t="s">
        <v>86</v>
      </c>
      <c r="E32" s="201" t="s">
        <v>86</v>
      </c>
      <c r="F32" s="202" t="s">
        <v>90</v>
      </c>
      <c r="G32" s="202" t="s">
        <v>90</v>
      </c>
      <c r="H32" s="202" t="s">
        <v>90</v>
      </c>
      <c r="I32" s="19"/>
      <c r="J32" s="203" t="s">
        <v>88</v>
      </c>
      <c r="K32" s="203" t="s">
        <v>88</v>
      </c>
      <c r="L32" s="204"/>
    </row>
    <row r="33" spans="2:12" x14ac:dyDescent="0.25">
      <c r="B33" s="17" t="s">
        <v>31</v>
      </c>
      <c r="C33" s="18">
        <v>45223</v>
      </c>
      <c r="D33" s="200" t="s">
        <v>86</v>
      </c>
      <c r="E33" s="201" t="s">
        <v>86</v>
      </c>
      <c r="F33" s="205" t="s">
        <v>87</v>
      </c>
      <c r="G33" s="205" t="s">
        <v>87</v>
      </c>
      <c r="H33" s="205" t="s">
        <v>87</v>
      </c>
      <c r="I33" s="19"/>
      <c r="J33" s="203" t="s">
        <v>88</v>
      </c>
      <c r="K33" s="203" t="s">
        <v>88</v>
      </c>
      <c r="L33" s="204"/>
    </row>
    <row r="34" spans="2:12" x14ac:dyDescent="0.25">
      <c r="B34" s="17" t="s">
        <v>33</v>
      </c>
      <c r="C34" s="18">
        <v>45224</v>
      </c>
      <c r="D34" s="200" t="s">
        <v>86</v>
      </c>
      <c r="E34" s="201" t="s">
        <v>86</v>
      </c>
      <c r="F34" s="202" t="s">
        <v>90</v>
      </c>
      <c r="G34" s="202" t="s">
        <v>90</v>
      </c>
      <c r="H34" s="202" t="s">
        <v>90</v>
      </c>
      <c r="I34" s="19"/>
      <c r="J34" s="203" t="s">
        <v>88</v>
      </c>
      <c r="K34" s="203" t="s">
        <v>88</v>
      </c>
      <c r="L34" s="204"/>
    </row>
    <row r="35" spans="2:12" x14ac:dyDescent="0.25">
      <c r="B35" s="17" t="s">
        <v>35</v>
      </c>
      <c r="C35" s="18">
        <v>45225</v>
      </c>
      <c r="D35" s="200" t="s">
        <v>86</v>
      </c>
      <c r="E35" s="201" t="s">
        <v>86</v>
      </c>
      <c r="F35" s="205" t="s">
        <v>87</v>
      </c>
      <c r="G35" s="205" t="s">
        <v>87</v>
      </c>
      <c r="H35" s="205" t="s">
        <v>87</v>
      </c>
      <c r="I35" s="19"/>
      <c r="J35" s="203" t="s">
        <v>88</v>
      </c>
      <c r="K35" s="203" t="s">
        <v>88</v>
      </c>
      <c r="L35" s="204"/>
    </row>
    <row r="36" spans="2:12" x14ac:dyDescent="0.25">
      <c r="B36" s="17" t="s">
        <v>37</v>
      </c>
      <c r="C36" s="18">
        <v>45226</v>
      </c>
      <c r="D36" s="200" t="s">
        <v>86</v>
      </c>
      <c r="E36" s="201" t="s">
        <v>86</v>
      </c>
      <c r="F36" s="202" t="s">
        <v>90</v>
      </c>
      <c r="G36" s="202" t="s">
        <v>90</v>
      </c>
      <c r="H36" s="202" t="s">
        <v>90</v>
      </c>
      <c r="I36" s="19"/>
      <c r="J36" s="19"/>
      <c r="K36" s="19"/>
      <c r="L36" s="204"/>
    </row>
    <row r="37" spans="2:12" x14ac:dyDescent="0.25">
      <c r="B37" s="20" t="s">
        <v>39</v>
      </c>
      <c r="C37" s="21">
        <v>45227</v>
      </c>
      <c r="D37" s="102"/>
      <c r="E37" s="103"/>
      <c r="F37" s="103"/>
      <c r="G37" s="103"/>
      <c r="H37" s="103"/>
      <c r="I37" s="103"/>
      <c r="J37" s="103"/>
      <c r="K37" s="103"/>
      <c r="L37" s="104"/>
    </row>
    <row r="38" spans="2:12" x14ac:dyDescent="0.25">
      <c r="B38" s="20" t="s">
        <v>40</v>
      </c>
      <c r="C38" s="21">
        <v>45228</v>
      </c>
      <c r="D38" s="102"/>
      <c r="E38" s="103"/>
      <c r="F38" s="103"/>
      <c r="G38" s="103"/>
      <c r="H38" s="103"/>
      <c r="I38" s="103"/>
      <c r="J38" s="103"/>
      <c r="K38" s="103"/>
      <c r="L38" s="104"/>
    </row>
    <row r="39" spans="2:12" x14ac:dyDescent="0.25">
      <c r="B39" s="17" t="s">
        <v>29</v>
      </c>
      <c r="C39" s="18">
        <v>45229</v>
      </c>
      <c r="D39" s="206" t="s">
        <v>69</v>
      </c>
      <c r="E39" s="207"/>
      <c r="F39" s="207"/>
      <c r="G39" s="207"/>
      <c r="H39" s="207"/>
      <c r="I39" s="207"/>
      <c r="J39" s="207"/>
      <c r="K39" s="207"/>
      <c r="L39" s="208"/>
    </row>
    <row r="40" spans="2:12" x14ac:dyDescent="0.25">
      <c r="B40" s="17" t="s">
        <v>31</v>
      </c>
      <c r="C40" s="18">
        <v>45230</v>
      </c>
      <c r="D40" s="206"/>
      <c r="E40" s="207"/>
      <c r="F40" s="207"/>
      <c r="G40" s="207"/>
      <c r="H40" s="207"/>
      <c r="I40" s="207"/>
      <c r="J40" s="207"/>
      <c r="K40" s="207"/>
      <c r="L40" s="208"/>
    </row>
    <row r="41" spans="2:12" x14ac:dyDescent="0.25">
      <c r="B41" s="20" t="s">
        <v>33</v>
      </c>
      <c r="C41" s="21">
        <v>45231</v>
      </c>
      <c r="D41" s="206"/>
      <c r="E41" s="207"/>
      <c r="F41" s="207"/>
      <c r="G41" s="207"/>
      <c r="H41" s="207"/>
      <c r="I41" s="207"/>
      <c r="J41" s="207"/>
      <c r="K41" s="207"/>
      <c r="L41" s="208"/>
    </row>
    <row r="42" spans="2:12" x14ac:dyDescent="0.25">
      <c r="B42" s="17" t="s">
        <v>35</v>
      </c>
      <c r="C42" s="18">
        <v>45232</v>
      </c>
      <c r="D42" s="206"/>
      <c r="E42" s="207"/>
      <c r="F42" s="207"/>
      <c r="G42" s="207"/>
      <c r="H42" s="207"/>
      <c r="I42" s="207"/>
      <c r="J42" s="207"/>
      <c r="K42" s="207"/>
      <c r="L42" s="208"/>
    </row>
    <row r="43" spans="2:12" x14ac:dyDescent="0.25">
      <c r="B43" s="17" t="s">
        <v>37</v>
      </c>
      <c r="C43" s="18">
        <v>45233</v>
      </c>
      <c r="D43" s="206"/>
      <c r="E43" s="207"/>
      <c r="F43" s="207"/>
      <c r="G43" s="207"/>
      <c r="H43" s="207"/>
      <c r="I43" s="207"/>
      <c r="J43" s="207"/>
      <c r="K43" s="207"/>
      <c r="L43" s="208"/>
    </row>
    <row r="44" spans="2:12" x14ac:dyDescent="0.25">
      <c r="B44" s="20" t="s">
        <v>39</v>
      </c>
      <c r="C44" s="21">
        <v>45234</v>
      </c>
      <c r="D44" s="102"/>
      <c r="E44" s="103"/>
      <c r="F44" s="103"/>
      <c r="G44" s="103"/>
      <c r="H44" s="103"/>
      <c r="I44" s="103"/>
      <c r="J44" s="103"/>
      <c r="K44" s="103"/>
      <c r="L44" s="104"/>
    </row>
    <row r="45" spans="2:12" x14ac:dyDescent="0.25">
      <c r="B45" s="20" t="s">
        <v>40</v>
      </c>
      <c r="C45" s="21">
        <v>45235</v>
      </c>
      <c r="D45" s="102"/>
      <c r="E45" s="103"/>
      <c r="F45" s="103"/>
      <c r="G45" s="103"/>
      <c r="H45" s="103"/>
      <c r="I45" s="103"/>
      <c r="J45" s="103"/>
      <c r="K45" s="103"/>
      <c r="L45" s="104"/>
    </row>
    <row r="46" spans="2:12" x14ac:dyDescent="0.25">
      <c r="B46" s="17" t="s">
        <v>29</v>
      </c>
      <c r="C46" s="18">
        <v>45236</v>
      </c>
      <c r="D46" s="200" t="s">
        <v>86</v>
      </c>
      <c r="E46" s="201" t="s">
        <v>86</v>
      </c>
      <c r="F46" s="202" t="s">
        <v>90</v>
      </c>
      <c r="G46" s="202" t="s">
        <v>90</v>
      </c>
      <c r="H46" s="202" t="s">
        <v>90</v>
      </c>
      <c r="I46" s="209"/>
      <c r="J46" s="203" t="s">
        <v>88</v>
      </c>
      <c r="K46" s="203" t="s">
        <v>88</v>
      </c>
      <c r="L46" s="204"/>
    </row>
    <row r="47" spans="2:12" x14ac:dyDescent="0.25">
      <c r="B47" s="17" t="s">
        <v>31</v>
      </c>
      <c r="C47" s="18">
        <v>45237</v>
      </c>
      <c r="D47" s="257" t="s">
        <v>94</v>
      </c>
      <c r="E47" s="258" t="s">
        <v>94</v>
      </c>
      <c r="F47" s="205" t="s">
        <v>87</v>
      </c>
      <c r="G47" s="205" t="s">
        <v>87</v>
      </c>
      <c r="H47" s="205" t="s">
        <v>87</v>
      </c>
      <c r="I47" s="26"/>
      <c r="J47" s="203" t="s">
        <v>88</v>
      </c>
      <c r="K47" s="203" t="s">
        <v>88</v>
      </c>
      <c r="L47" s="204"/>
    </row>
    <row r="48" spans="2:12" x14ac:dyDescent="0.25">
      <c r="B48" s="17" t="s">
        <v>33</v>
      </c>
      <c r="C48" s="18">
        <v>45238</v>
      </c>
      <c r="D48" s="200" t="s">
        <v>86</v>
      </c>
      <c r="E48" s="201" t="s">
        <v>86</v>
      </c>
      <c r="F48" s="202" t="s">
        <v>90</v>
      </c>
      <c r="G48" s="202" t="s">
        <v>90</v>
      </c>
      <c r="H48" s="202" t="s">
        <v>90</v>
      </c>
      <c r="I48" s="33"/>
      <c r="J48" s="203" t="s">
        <v>88</v>
      </c>
      <c r="K48" s="203" t="s">
        <v>88</v>
      </c>
      <c r="L48" s="204"/>
    </row>
    <row r="49" spans="2:12" x14ac:dyDescent="0.25">
      <c r="B49" s="17" t="s">
        <v>35</v>
      </c>
      <c r="C49" s="18">
        <v>45239</v>
      </c>
      <c r="D49" s="257" t="s">
        <v>94</v>
      </c>
      <c r="E49" s="258" t="s">
        <v>94</v>
      </c>
      <c r="F49" s="205" t="s">
        <v>87</v>
      </c>
      <c r="G49" s="205" t="s">
        <v>87</v>
      </c>
      <c r="H49" s="205" t="s">
        <v>87</v>
      </c>
      <c r="I49" s="19"/>
      <c r="J49" s="203" t="s">
        <v>88</v>
      </c>
      <c r="K49" s="203" t="s">
        <v>88</v>
      </c>
      <c r="L49" s="204"/>
    </row>
    <row r="50" spans="2:12" x14ac:dyDescent="0.25">
      <c r="B50" s="17" t="s">
        <v>37</v>
      </c>
      <c r="C50" s="18">
        <v>45240</v>
      </c>
      <c r="D50" s="200" t="s">
        <v>86</v>
      </c>
      <c r="E50" s="201" t="s">
        <v>86</v>
      </c>
      <c r="F50" s="202" t="s">
        <v>90</v>
      </c>
      <c r="G50" s="202" t="s">
        <v>90</v>
      </c>
      <c r="H50" s="202" t="s">
        <v>90</v>
      </c>
      <c r="I50" s="19"/>
      <c r="J50" s="203" t="s">
        <v>88</v>
      </c>
      <c r="K50" s="203" t="s">
        <v>88</v>
      </c>
      <c r="L50" s="204"/>
    </row>
    <row r="51" spans="2:12" x14ac:dyDescent="0.25">
      <c r="B51" s="20" t="s">
        <v>39</v>
      </c>
      <c r="C51" s="21">
        <v>45241</v>
      </c>
      <c r="D51" s="102"/>
      <c r="E51" s="103"/>
      <c r="F51" s="103"/>
      <c r="G51" s="103"/>
      <c r="H51" s="103"/>
      <c r="I51" s="103"/>
      <c r="J51" s="103"/>
      <c r="K51" s="103"/>
      <c r="L51" s="104"/>
    </row>
    <row r="52" spans="2:12" x14ac:dyDescent="0.25">
      <c r="B52" s="20" t="s">
        <v>40</v>
      </c>
      <c r="C52" s="21">
        <v>45242</v>
      </c>
      <c r="D52" s="102"/>
      <c r="E52" s="103"/>
      <c r="F52" s="103"/>
      <c r="G52" s="103"/>
      <c r="H52" s="103"/>
      <c r="I52" s="103"/>
      <c r="J52" s="103"/>
      <c r="K52" s="103"/>
      <c r="L52" s="104"/>
    </row>
    <row r="53" spans="2:12" x14ac:dyDescent="0.25">
      <c r="B53" s="17" t="s">
        <v>29</v>
      </c>
      <c r="C53" s="18">
        <v>45243</v>
      </c>
      <c r="D53" s="206" t="s">
        <v>69</v>
      </c>
      <c r="E53" s="207"/>
      <c r="F53" s="207"/>
      <c r="G53" s="207"/>
      <c r="H53" s="207"/>
      <c r="I53" s="207"/>
      <c r="J53" s="207"/>
      <c r="K53" s="207"/>
      <c r="L53" s="208"/>
    </row>
    <row r="54" spans="2:12" x14ac:dyDescent="0.25">
      <c r="B54" s="17" t="s">
        <v>31</v>
      </c>
      <c r="C54" s="18">
        <v>45244</v>
      </c>
      <c r="D54" s="206"/>
      <c r="E54" s="207"/>
      <c r="F54" s="207"/>
      <c r="G54" s="207"/>
      <c r="H54" s="207"/>
      <c r="I54" s="207"/>
      <c r="J54" s="207"/>
      <c r="K54" s="207"/>
      <c r="L54" s="208"/>
    </row>
    <row r="55" spans="2:12" x14ac:dyDescent="0.25">
      <c r="B55" s="17" t="s">
        <v>33</v>
      </c>
      <c r="C55" s="18">
        <v>45245</v>
      </c>
      <c r="D55" s="206"/>
      <c r="E55" s="207"/>
      <c r="F55" s="207"/>
      <c r="G55" s="207"/>
      <c r="H55" s="207"/>
      <c r="I55" s="207"/>
      <c r="J55" s="207"/>
      <c r="K55" s="207"/>
      <c r="L55" s="208"/>
    </row>
    <row r="56" spans="2:12" x14ac:dyDescent="0.25">
      <c r="B56" s="17" t="s">
        <v>35</v>
      </c>
      <c r="C56" s="18">
        <v>45246</v>
      </c>
      <c r="D56" s="206"/>
      <c r="E56" s="207"/>
      <c r="F56" s="207"/>
      <c r="G56" s="207"/>
      <c r="H56" s="207"/>
      <c r="I56" s="207"/>
      <c r="J56" s="207"/>
      <c r="K56" s="207"/>
      <c r="L56" s="208"/>
    </row>
    <row r="57" spans="2:12" x14ac:dyDescent="0.25">
      <c r="B57" s="17" t="s">
        <v>37</v>
      </c>
      <c r="C57" s="18">
        <v>45247</v>
      </c>
      <c r="D57" s="206"/>
      <c r="E57" s="207"/>
      <c r="F57" s="207"/>
      <c r="G57" s="207"/>
      <c r="H57" s="207"/>
      <c r="I57" s="207"/>
      <c r="J57" s="207"/>
      <c r="K57" s="207"/>
      <c r="L57" s="208"/>
    </row>
    <row r="58" spans="2:12" x14ac:dyDescent="0.25">
      <c r="B58" s="20" t="s">
        <v>39</v>
      </c>
      <c r="C58" s="21">
        <v>45248</v>
      </c>
      <c r="D58" s="102"/>
      <c r="E58" s="103"/>
      <c r="F58" s="103"/>
      <c r="G58" s="103"/>
      <c r="H58" s="103"/>
      <c r="I58" s="103"/>
      <c r="J58" s="103"/>
      <c r="K58" s="103"/>
      <c r="L58" s="104"/>
    </row>
    <row r="59" spans="2:12" x14ac:dyDescent="0.25">
      <c r="B59" s="20" t="s">
        <v>40</v>
      </c>
      <c r="C59" s="21">
        <v>45249</v>
      </c>
      <c r="D59" s="102"/>
      <c r="E59" s="103"/>
      <c r="F59" s="103"/>
      <c r="G59" s="103"/>
      <c r="H59" s="103"/>
      <c r="I59" s="103"/>
      <c r="J59" s="103"/>
      <c r="K59" s="103"/>
      <c r="L59" s="104"/>
    </row>
    <row r="60" spans="2:12" x14ac:dyDescent="0.25">
      <c r="B60" s="17" t="s">
        <v>29</v>
      </c>
      <c r="C60" s="18">
        <v>45250</v>
      </c>
      <c r="D60" s="200" t="s">
        <v>86</v>
      </c>
      <c r="E60" s="201" t="s">
        <v>86</v>
      </c>
      <c r="F60" s="205" t="s">
        <v>87</v>
      </c>
      <c r="G60" s="205" t="s">
        <v>87</v>
      </c>
      <c r="H60" s="205" t="s">
        <v>87</v>
      </c>
      <c r="I60" s="33"/>
      <c r="J60" s="203" t="s">
        <v>88</v>
      </c>
      <c r="K60" s="203" t="s">
        <v>88</v>
      </c>
      <c r="L60" s="204"/>
    </row>
    <row r="61" spans="2:12" x14ac:dyDescent="0.25">
      <c r="B61" s="17" t="s">
        <v>31</v>
      </c>
      <c r="C61" s="18">
        <v>45251</v>
      </c>
      <c r="D61" s="211" t="s">
        <v>94</v>
      </c>
      <c r="E61" s="189" t="s">
        <v>94</v>
      </c>
      <c r="F61" s="202" t="s">
        <v>90</v>
      </c>
      <c r="G61" s="202" t="s">
        <v>90</v>
      </c>
      <c r="H61" s="202" t="s">
        <v>90</v>
      </c>
      <c r="I61" s="33"/>
      <c r="J61" s="203" t="s">
        <v>88</v>
      </c>
      <c r="K61" s="203" t="s">
        <v>88</v>
      </c>
      <c r="L61" s="204"/>
    </row>
    <row r="62" spans="2:12" x14ac:dyDescent="0.25">
      <c r="B62" s="22" t="s">
        <v>33</v>
      </c>
      <c r="C62" s="18">
        <v>45252</v>
      </c>
      <c r="D62" s="200" t="s">
        <v>86</v>
      </c>
      <c r="E62" s="201" t="s">
        <v>86</v>
      </c>
      <c r="F62" s="205" t="s">
        <v>87</v>
      </c>
      <c r="G62" s="205" t="s">
        <v>87</v>
      </c>
      <c r="H62" s="205" t="s">
        <v>87</v>
      </c>
      <c r="I62" s="33"/>
      <c r="J62" s="33"/>
      <c r="K62" s="33"/>
      <c r="L62" s="204"/>
    </row>
    <row r="63" spans="2:12" x14ac:dyDescent="0.25">
      <c r="B63" s="17" t="s">
        <v>35</v>
      </c>
      <c r="C63" s="18">
        <v>45253</v>
      </c>
      <c r="D63" s="211" t="s">
        <v>94</v>
      </c>
      <c r="E63" s="189" t="s">
        <v>94</v>
      </c>
      <c r="F63" s="202" t="s">
        <v>90</v>
      </c>
      <c r="G63" s="202" t="s">
        <v>90</v>
      </c>
      <c r="H63" s="19"/>
      <c r="I63" s="33"/>
      <c r="J63" s="203" t="s">
        <v>88</v>
      </c>
      <c r="K63" s="203" t="s">
        <v>88</v>
      </c>
      <c r="L63" s="204"/>
    </row>
    <row r="64" spans="2:12" x14ac:dyDescent="0.25">
      <c r="B64" s="17" t="s">
        <v>37</v>
      </c>
      <c r="C64" s="18">
        <v>45254</v>
      </c>
      <c r="D64" s="210" t="s">
        <v>95</v>
      </c>
      <c r="E64" s="188" t="s">
        <v>95</v>
      </c>
      <c r="F64" s="188" t="s">
        <v>95</v>
      </c>
      <c r="G64" s="202" t="s">
        <v>90</v>
      </c>
      <c r="H64" s="202" t="s">
        <v>90</v>
      </c>
      <c r="I64" s="33"/>
      <c r="J64" s="203" t="s">
        <v>88</v>
      </c>
      <c r="K64" s="203" t="s">
        <v>88</v>
      </c>
      <c r="L64" s="204"/>
    </row>
    <row r="65" spans="2:12" x14ac:dyDescent="0.25">
      <c r="B65" s="20" t="s">
        <v>39</v>
      </c>
      <c r="C65" s="21">
        <v>45255</v>
      </c>
      <c r="D65" s="102"/>
      <c r="E65" s="103"/>
      <c r="F65" s="103"/>
      <c r="G65" s="103"/>
      <c r="H65" s="103"/>
      <c r="I65" s="103"/>
      <c r="J65" s="103"/>
      <c r="K65" s="103"/>
      <c r="L65" s="104"/>
    </row>
    <row r="66" spans="2:12" x14ac:dyDescent="0.25">
      <c r="B66" s="20" t="s">
        <v>40</v>
      </c>
      <c r="C66" s="21">
        <v>45256</v>
      </c>
      <c r="D66" s="102"/>
      <c r="E66" s="103"/>
      <c r="F66" s="103"/>
      <c r="G66" s="103"/>
      <c r="H66" s="103"/>
      <c r="I66" s="103"/>
      <c r="J66" s="103"/>
      <c r="K66" s="103"/>
      <c r="L66" s="104"/>
    </row>
    <row r="67" spans="2:12" x14ac:dyDescent="0.25">
      <c r="B67" s="22" t="s">
        <v>29</v>
      </c>
      <c r="C67" s="18">
        <v>45257</v>
      </c>
      <c r="D67" s="206" t="s">
        <v>69</v>
      </c>
      <c r="E67" s="207"/>
      <c r="F67" s="207"/>
      <c r="G67" s="207"/>
      <c r="H67" s="207"/>
      <c r="I67" s="207"/>
      <c r="J67" s="207"/>
      <c r="K67" s="207"/>
      <c r="L67" s="208"/>
    </row>
    <row r="68" spans="2:12" x14ac:dyDescent="0.25">
      <c r="B68" s="22" t="s">
        <v>31</v>
      </c>
      <c r="C68" s="18">
        <v>45258</v>
      </c>
      <c r="D68" s="206"/>
      <c r="E68" s="207"/>
      <c r="F68" s="207"/>
      <c r="G68" s="207"/>
      <c r="H68" s="207"/>
      <c r="I68" s="207"/>
      <c r="J68" s="207"/>
      <c r="K68" s="207"/>
      <c r="L68" s="208"/>
    </row>
    <row r="69" spans="2:12" x14ac:dyDescent="0.25">
      <c r="B69" s="22" t="s">
        <v>33</v>
      </c>
      <c r="C69" s="18">
        <v>45259</v>
      </c>
      <c r="D69" s="206"/>
      <c r="E69" s="207"/>
      <c r="F69" s="207"/>
      <c r="G69" s="207"/>
      <c r="H69" s="207"/>
      <c r="I69" s="207"/>
      <c r="J69" s="207"/>
      <c r="K69" s="207"/>
      <c r="L69" s="208"/>
    </row>
    <row r="70" spans="2:12" x14ac:dyDescent="0.25">
      <c r="B70" s="17" t="s">
        <v>35</v>
      </c>
      <c r="C70" s="18">
        <v>45260</v>
      </c>
      <c r="D70" s="206"/>
      <c r="E70" s="207"/>
      <c r="F70" s="207"/>
      <c r="G70" s="207"/>
      <c r="H70" s="207"/>
      <c r="I70" s="207"/>
      <c r="J70" s="207"/>
      <c r="K70" s="207"/>
      <c r="L70" s="208"/>
    </row>
    <row r="71" spans="2:12" x14ac:dyDescent="0.25">
      <c r="B71" s="17" t="s">
        <v>37</v>
      </c>
      <c r="C71" s="18">
        <v>45261</v>
      </c>
      <c r="D71" s="206"/>
      <c r="E71" s="207"/>
      <c r="F71" s="207"/>
      <c r="G71" s="207"/>
      <c r="H71" s="207"/>
      <c r="I71" s="207"/>
      <c r="J71" s="207"/>
      <c r="K71" s="207"/>
      <c r="L71" s="208"/>
    </row>
    <row r="72" spans="2:12" x14ac:dyDescent="0.25">
      <c r="B72" s="20" t="s">
        <v>39</v>
      </c>
      <c r="C72" s="21">
        <v>45262</v>
      </c>
      <c r="D72" s="102"/>
      <c r="E72" s="103"/>
      <c r="F72" s="103"/>
      <c r="G72" s="103"/>
      <c r="H72" s="103"/>
      <c r="I72" s="103"/>
      <c r="J72" s="103"/>
      <c r="K72" s="103"/>
      <c r="L72" s="104"/>
    </row>
    <row r="73" spans="2:12" x14ac:dyDescent="0.25">
      <c r="B73" s="20" t="s">
        <v>40</v>
      </c>
      <c r="C73" s="21">
        <v>45263</v>
      </c>
      <c r="D73" s="102"/>
      <c r="E73" s="103"/>
      <c r="F73" s="103"/>
      <c r="G73" s="103"/>
      <c r="H73" s="103"/>
      <c r="I73" s="103"/>
      <c r="J73" s="103"/>
      <c r="K73" s="103"/>
      <c r="L73" s="104"/>
    </row>
    <row r="74" spans="2:12" x14ac:dyDescent="0.25">
      <c r="B74" s="22" t="s">
        <v>29</v>
      </c>
      <c r="C74" s="18">
        <v>45264</v>
      </c>
      <c r="D74" s="200" t="s">
        <v>86</v>
      </c>
      <c r="E74" s="201" t="s">
        <v>86</v>
      </c>
      <c r="F74" s="205" t="s">
        <v>87</v>
      </c>
      <c r="G74" s="205" t="s">
        <v>87</v>
      </c>
      <c r="H74" s="205" t="s">
        <v>87</v>
      </c>
      <c r="I74" s="19"/>
      <c r="J74" s="203" t="s">
        <v>88</v>
      </c>
      <c r="K74" s="203" t="s">
        <v>88</v>
      </c>
      <c r="L74" s="204"/>
    </row>
    <row r="75" spans="2:12" x14ac:dyDescent="0.25">
      <c r="B75" s="22" t="s">
        <v>31</v>
      </c>
      <c r="C75" s="18">
        <v>45265</v>
      </c>
      <c r="D75" s="210" t="s">
        <v>95</v>
      </c>
      <c r="E75" s="188" t="s">
        <v>95</v>
      </c>
      <c r="F75" s="188" t="s">
        <v>95</v>
      </c>
      <c r="G75" s="202" t="s">
        <v>90</v>
      </c>
      <c r="H75" s="202" t="s">
        <v>90</v>
      </c>
      <c r="I75" s="19"/>
      <c r="J75" s="203" t="s">
        <v>88</v>
      </c>
      <c r="K75" s="203" t="s">
        <v>88</v>
      </c>
      <c r="L75" s="204"/>
    </row>
    <row r="76" spans="2:12" x14ac:dyDescent="0.25">
      <c r="B76" s="22" t="s">
        <v>33</v>
      </c>
      <c r="C76" s="18">
        <v>45266</v>
      </c>
      <c r="D76" s="200" t="s">
        <v>86</v>
      </c>
      <c r="E76" s="201" t="s">
        <v>86</v>
      </c>
      <c r="F76" s="205" t="s">
        <v>87</v>
      </c>
      <c r="G76" s="205" t="s">
        <v>87</v>
      </c>
      <c r="H76" s="19"/>
      <c r="I76" s="19"/>
      <c r="J76" s="203" t="s">
        <v>88</v>
      </c>
      <c r="K76" s="203" t="s">
        <v>88</v>
      </c>
      <c r="L76" s="204"/>
    </row>
    <row r="77" spans="2:12" x14ac:dyDescent="0.25">
      <c r="B77" s="22" t="s">
        <v>35</v>
      </c>
      <c r="C77" s="18">
        <v>45267</v>
      </c>
      <c r="D77" s="211" t="s">
        <v>94</v>
      </c>
      <c r="E77" s="189" t="s">
        <v>94</v>
      </c>
      <c r="F77" s="188" t="s">
        <v>95</v>
      </c>
      <c r="G77" s="188" t="s">
        <v>95</v>
      </c>
      <c r="H77" s="19"/>
      <c r="I77" s="19"/>
      <c r="J77" s="203" t="s">
        <v>88</v>
      </c>
      <c r="K77" s="203" t="s">
        <v>88</v>
      </c>
      <c r="L77" s="204"/>
    </row>
    <row r="78" spans="2:12" x14ac:dyDescent="0.25">
      <c r="B78" s="20" t="s">
        <v>37</v>
      </c>
      <c r="C78" s="21">
        <v>45268</v>
      </c>
      <c r="D78" s="102"/>
      <c r="E78" s="103"/>
      <c r="F78" s="103"/>
      <c r="G78" s="103"/>
      <c r="H78" s="103"/>
      <c r="I78" s="103"/>
      <c r="J78" s="103"/>
      <c r="K78" s="103"/>
      <c r="L78" s="104"/>
    </row>
    <row r="79" spans="2:12" x14ac:dyDescent="0.25">
      <c r="B79" s="20" t="s">
        <v>39</v>
      </c>
      <c r="C79" s="21">
        <v>45269</v>
      </c>
      <c r="D79" s="102"/>
      <c r="E79" s="103"/>
      <c r="F79" s="103"/>
      <c r="G79" s="103"/>
      <c r="H79" s="103"/>
      <c r="I79" s="103"/>
      <c r="J79" s="103"/>
      <c r="K79" s="103"/>
      <c r="L79" s="104"/>
    </row>
    <row r="80" spans="2:12" x14ac:dyDescent="0.25">
      <c r="B80" s="20" t="s">
        <v>40</v>
      </c>
      <c r="C80" s="21">
        <v>45270</v>
      </c>
      <c r="D80" s="102"/>
      <c r="E80" s="103"/>
      <c r="F80" s="103"/>
      <c r="G80" s="103"/>
      <c r="H80" s="103"/>
      <c r="I80" s="103"/>
      <c r="J80" s="103"/>
      <c r="K80" s="103"/>
      <c r="L80" s="104"/>
    </row>
    <row r="81" spans="2:12" x14ac:dyDescent="0.25">
      <c r="B81" s="17" t="s">
        <v>29</v>
      </c>
      <c r="C81" s="18">
        <v>45271</v>
      </c>
      <c r="D81" s="206" t="s">
        <v>69</v>
      </c>
      <c r="E81" s="207"/>
      <c r="F81" s="207"/>
      <c r="G81" s="207"/>
      <c r="H81" s="207"/>
      <c r="I81" s="207"/>
      <c r="J81" s="207"/>
      <c r="K81" s="207"/>
      <c r="L81" s="208"/>
    </row>
    <row r="82" spans="2:12" x14ac:dyDescent="0.25">
      <c r="B82" s="17" t="s">
        <v>31</v>
      </c>
      <c r="C82" s="18">
        <v>45272</v>
      </c>
      <c r="D82" s="206"/>
      <c r="E82" s="207"/>
      <c r="F82" s="207"/>
      <c r="G82" s="207"/>
      <c r="H82" s="207"/>
      <c r="I82" s="207"/>
      <c r="J82" s="207"/>
      <c r="K82" s="207"/>
      <c r="L82" s="208"/>
    </row>
    <row r="83" spans="2:12" x14ac:dyDescent="0.25">
      <c r="B83" s="22" t="s">
        <v>33</v>
      </c>
      <c r="C83" s="18">
        <v>45273</v>
      </c>
      <c r="D83" s="206"/>
      <c r="E83" s="207"/>
      <c r="F83" s="207"/>
      <c r="G83" s="207"/>
      <c r="H83" s="207"/>
      <c r="I83" s="207"/>
      <c r="J83" s="207"/>
      <c r="K83" s="207"/>
      <c r="L83" s="208"/>
    </row>
    <row r="84" spans="2:12" x14ac:dyDescent="0.25">
      <c r="B84" s="17" t="s">
        <v>35</v>
      </c>
      <c r="C84" s="18">
        <v>45274</v>
      </c>
      <c r="D84" s="206"/>
      <c r="E84" s="207"/>
      <c r="F84" s="207"/>
      <c r="G84" s="207"/>
      <c r="H84" s="207"/>
      <c r="I84" s="207"/>
      <c r="J84" s="207"/>
      <c r="K84" s="207"/>
      <c r="L84" s="208"/>
    </row>
    <row r="85" spans="2:12" x14ac:dyDescent="0.25">
      <c r="B85" s="17" t="s">
        <v>37</v>
      </c>
      <c r="C85" s="18">
        <v>45275</v>
      </c>
      <c r="D85" s="206"/>
      <c r="E85" s="207"/>
      <c r="F85" s="207"/>
      <c r="G85" s="207"/>
      <c r="H85" s="207"/>
      <c r="I85" s="207"/>
      <c r="J85" s="207"/>
      <c r="K85" s="207"/>
      <c r="L85" s="208"/>
    </row>
    <row r="86" spans="2:12" x14ac:dyDescent="0.25">
      <c r="B86" s="20" t="s">
        <v>39</v>
      </c>
      <c r="C86" s="21">
        <v>45276</v>
      </c>
      <c r="D86" s="102"/>
      <c r="E86" s="103"/>
      <c r="F86" s="103"/>
      <c r="G86" s="103"/>
      <c r="H86" s="103"/>
      <c r="I86" s="103"/>
      <c r="J86" s="103"/>
      <c r="K86" s="103"/>
      <c r="L86" s="104"/>
    </row>
    <row r="87" spans="2:12" x14ac:dyDescent="0.25">
      <c r="B87" s="20" t="s">
        <v>40</v>
      </c>
      <c r="C87" s="21">
        <v>45277</v>
      </c>
      <c r="D87" s="102"/>
      <c r="E87" s="103"/>
      <c r="F87" s="103"/>
      <c r="G87" s="103"/>
      <c r="H87" s="103"/>
      <c r="I87" s="103"/>
      <c r="J87" s="103"/>
      <c r="K87" s="103"/>
      <c r="L87" s="104"/>
    </row>
    <row r="88" spans="2:12" x14ac:dyDescent="0.25">
      <c r="B88" s="20" t="s">
        <v>29</v>
      </c>
      <c r="C88" s="21">
        <v>45278</v>
      </c>
      <c r="D88" s="141" t="s">
        <v>96</v>
      </c>
      <c r="E88" s="142"/>
      <c r="F88" s="142"/>
      <c r="G88" s="142"/>
      <c r="H88" s="142"/>
      <c r="I88" s="142"/>
      <c r="J88" s="142"/>
      <c r="K88" s="142"/>
      <c r="L88" s="143"/>
    </row>
    <row r="89" spans="2:12" x14ac:dyDescent="0.25">
      <c r="B89" s="20" t="s">
        <v>31</v>
      </c>
      <c r="C89" s="21">
        <v>45300</v>
      </c>
      <c r="D89" s="141"/>
      <c r="E89" s="142"/>
      <c r="F89" s="142"/>
      <c r="G89" s="142"/>
      <c r="H89" s="142"/>
      <c r="I89" s="142"/>
      <c r="J89" s="142"/>
      <c r="K89" s="142"/>
      <c r="L89" s="143"/>
    </row>
    <row r="90" spans="2:12" x14ac:dyDescent="0.25">
      <c r="B90" s="17" t="s">
        <v>33</v>
      </c>
      <c r="C90" s="18">
        <v>45301</v>
      </c>
      <c r="D90" s="200" t="s">
        <v>86</v>
      </c>
      <c r="E90" s="201" t="s">
        <v>86</v>
      </c>
      <c r="F90" s="188" t="s">
        <v>95</v>
      </c>
      <c r="G90" s="188" t="s">
        <v>95</v>
      </c>
      <c r="H90" s="19"/>
      <c r="I90" s="203" t="s">
        <v>88</v>
      </c>
      <c r="J90" s="203" t="s">
        <v>88</v>
      </c>
      <c r="K90" s="203" t="s">
        <v>88</v>
      </c>
      <c r="L90" s="204"/>
    </row>
    <row r="91" spans="2:12" x14ac:dyDescent="0.25">
      <c r="B91" s="17" t="s">
        <v>35</v>
      </c>
      <c r="C91" s="18">
        <v>45302</v>
      </c>
      <c r="D91" s="211" t="s">
        <v>94</v>
      </c>
      <c r="E91" s="189" t="s">
        <v>94</v>
      </c>
      <c r="F91" s="188" t="s">
        <v>95</v>
      </c>
      <c r="G91" s="188" t="s">
        <v>95</v>
      </c>
      <c r="H91" s="19"/>
      <c r="I91" s="19"/>
      <c r="J91" s="203" t="s">
        <v>88</v>
      </c>
      <c r="K91" s="203" t="s">
        <v>88</v>
      </c>
      <c r="L91" s="204"/>
    </row>
    <row r="92" spans="2:12" x14ac:dyDescent="0.25">
      <c r="B92" s="17" t="s">
        <v>37</v>
      </c>
      <c r="C92" s="18">
        <v>45303</v>
      </c>
      <c r="D92" s="211" t="s">
        <v>94</v>
      </c>
      <c r="E92" s="189" t="s">
        <v>94</v>
      </c>
      <c r="F92" s="188" t="s">
        <v>95</v>
      </c>
      <c r="G92" s="188" t="s">
        <v>95</v>
      </c>
      <c r="H92" s="19"/>
      <c r="I92" s="19"/>
      <c r="J92" s="203" t="s">
        <v>88</v>
      </c>
      <c r="K92" s="203" t="s">
        <v>88</v>
      </c>
      <c r="L92" s="204"/>
    </row>
    <row r="93" spans="2:12" x14ac:dyDescent="0.25">
      <c r="B93" s="20" t="s">
        <v>39</v>
      </c>
      <c r="C93" s="21">
        <v>45304</v>
      </c>
      <c r="D93" s="102"/>
      <c r="E93" s="103"/>
      <c r="F93" s="103"/>
      <c r="G93" s="103"/>
      <c r="H93" s="103"/>
      <c r="I93" s="103"/>
      <c r="J93" s="103"/>
      <c r="K93" s="103"/>
      <c r="L93" s="104"/>
    </row>
    <row r="94" spans="2:12" x14ac:dyDescent="0.25">
      <c r="B94" s="20" t="s">
        <v>40</v>
      </c>
      <c r="C94" s="21">
        <v>45305</v>
      </c>
      <c r="D94" s="102"/>
      <c r="E94" s="103"/>
      <c r="F94" s="103"/>
      <c r="G94" s="103"/>
      <c r="H94" s="103"/>
      <c r="I94" s="103"/>
      <c r="J94" s="103"/>
      <c r="K94" s="103"/>
      <c r="L94" s="104"/>
    </row>
    <row r="95" spans="2:12" x14ac:dyDescent="0.25">
      <c r="B95" s="17" t="s">
        <v>29</v>
      </c>
      <c r="C95" s="18">
        <v>45306</v>
      </c>
      <c r="D95" s="84" t="s">
        <v>69</v>
      </c>
      <c r="E95" s="85"/>
      <c r="F95" s="85"/>
      <c r="G95" s="85"/>
      <c r="H95" s="85"/>
      <c r="I95" s="85"/>
      <c r="J95" s="85"/>
      <c r="K95" s="85"/>
      <c r="L95" s="86"/>
    </row>
    <row r="96" spans="2:12" x14ac:dyDescent="0.25">
      <c r="B96" s="17" t="s">
        <v>31</v>
      </c>
      <c r="C96" s="18">
        <v>45307</v>
      </c>
      <c r="D96" s="87"/>
      <c r="E96" s="88"/>
      <c r="F96" s="88"/>
      <c r="G96" s="88"/>
      <c r="H96" s="88"/>
      <c r="I96" s="88"/>
      <c r="J96" s="88"/>
      <c r="K96" s="88"/>
      <c r="L96" s="89"/>
    </row>
    <row r="97" spans="2:12" x14ac:dyDescent="0.25">
      <c r="B97" s="17" t="s">
        <v>33</v>
      </c>
      <c r="C97" s="18">
        <v>45308</v>
      </c>
      <c r="D97" s="87"/>
      <c r="E97" s="88"/>
      <c r="F97" s="88"/>
      <c r="G97" s="88"/>
      <c r="H97" s="88"/>
      <c r="I97" s="88"/>
      <c r="J97" s="88"/>
      <c r="K97" s="88"/>
      <c r="L97" s="89"/>
    </row>
    <row r="98" spans="2:12" x14ac:dyDescent="0.25">
      <c r="B98" s="17" t="s">
        <v>35</v>
      </c>
      <c r="C98" s="18">
        <v>45309</v>
      </c>
      <c r="D98" s="87"/>
      <c r="E98" s="88"/>
      <c r="F98" s="88"/>
      <c r="G98" s="88"/>
      <c r="H98" s="88"/>
      <c r="I98" s="88"/>
      <c r="J98" s="88"/>
      <c r="K98" s="88"/>
      <c r="L98" s="89"/>
    </row>
    <row r="99" spans="2:12" ht="15.75" thickBot="1" x14ac:dyDescent="0.3">
      <c r="B99" s="217" t="s">
        <v>37</v>
      </c>
      <c r="C99" s="218">
        <v>45310</v>
      </c>
      <c r="D99" s="151"/>
      <c r="E99" s="152"/>
      <c r="F99" s="152"/>
      <c r="G99" s="152"/>
      <c r="H99" s="152"/>
      <c r="I99" s="152"/>
      <c r="J99" s="152"/>
      <c r="K99" s="152"/>
      <c r="L99" s="153"/>
    </row>
    <row r="100" spans="2:12" x14ac:dyDescent="0.25">
      <c r="B100" s="236" t="s">
        <v>47</v>
      </c>
      <c r="C100" s="237"/>
      <c r="D100" s="238"/>
      <c r="E100" s="238"/>
      <c r="F100" s="238"/>
      <c r="G100" s="238"/>
      <c r="H100" s="238"/>
      <c r="I100" s="238"/>
      <c r="J100" s="238"/>
      <c r="K100" s="238"/>
      <c r="L100" s="239"/>
    </row>
    <row r="101" spans="2:12" ht="15.75" thickBot="1" x14ac:dyDescent="0.3">
      <c r="B101" s="240"/>
      <c r="C101" s="241"/>
      <c r="D101" s="241"/>
      <c r="E101" s="241"/>
      <c r="F101" s="241"/>
      <c r="G101" s="241"/>
      <c r="H101" s="241"/>
      <c r="I101" s="241"/>
      <c r="J101" s="241"/>
      <c r="K101" s="241"/>
      <c r="L101" s="242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2:1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2:1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2:1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2:1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2:1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2:1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2:1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2:1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2:1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2:12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2:12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2:12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2:12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2:12" x14ac:dyDescent="0.25">
      <c r="B889" s="43"/>
      <c r="C889" s="43"/>
      <c r="D889" s="43"/>
      <c r="E889" s="43"/>
      <c r="F889" s="43"/>
      <c r="G889" s="43"/>
      <c r="H889" s="43"/>
      <c r="I889" s="44"/>
      <c r="J889" s="44"/>
      <c r="K889" s="44"/>
      <c r="L889" s="44"/>
    </row>
  </sheetData>
  <mergeCells count="49">
    <mergeCell ref="D94:L94"/>
    <mergeCell ref="D95:L99"/>
    <mergeCell ref="B100:L101"/>
    <mergeCell ref="D80:L80"/>
    <mergeCell ref="D81:L85"/>
    <mergeCell ref="D86:L86"/>
    <mergeCell ref="D87:L87"/>
    <mergeCell ref="D88:L89"/>
    <mergeCell ref="D93:L93"/>
    <mergeCell ref="D66:L66"/>
    <mergeCell ref="D67:L71"/>
    <mergeCell ref="D72:L72"/>
    <mergeCell ref="D73:L73"/>
    <mergeCell ref="D78:L78"/>
    <mergeCell ref="D79:L79"/>
    <mergeCell ref="D51:L51"/>
    <mergeCell ref="D52:L52"/>
    <mergeCell ref="D53:L57"/>
    <mergeCell ref="D58:L58"/>
    <mergeCell ref="D59:L59"/>
    <mergeCell ref="D65:L65"/>
    <mergeCell ref="D31:L31"/>
    <mergeCell ref="D37:L37"/>
    <mergeCell ref="D38:L38"/>
    <mergeCell ref="D39:L43"/>
    <mergeCell ref="D44:L44"/>
    <mergeCell ref="D45:L45"/>
    <mergeCell ref="D16:L16"/>
    <mergeCell ref="D17:L17"/>
    <mergeCell ref="D23:L23"/>
    <mergeCell ref="D24:L24"/>
    <mergeCell ref="D25:L29"/>
    <mergeCell ref="D30:L30"/>
    <mergeCell ref="L6:L8"/>
    <mergeCell ref="B8:C8"/>
    <mergeCell ref="E8:F8"/>
    <mergeCell ref="B9:L9"/>
    <mergeCell ref="B10:C10"/>
    <mergeCell ref="D11:L15"/>
    <mergeCell ref="B2:L2"/>
    <mergeCell ref="B3:L3"/>
    <mergeCell ref="B4:L4"/>
    <mergeCell ref="B5:L5"/>
    <mergeCell ref="B6:C7"/>
    <mergeCell ref="D6:D7"/>
    <mergeCell ref="E6:G7"/>
    <mergeCell ref="H6:H7"/>
    <mergeCell ref="I6:I7"/>
    <mergeCell ref="J6:K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7F21-9364-4D86-B93F-4296F47CCFD4}">
  <sheetPr>
    <tabColor rgb="FFFFFF00"/>
  </sheetPr>
  <dimension ref="B1:P886"/>
  <sheetViews>
    <sheetView workbookViewId="0">
      <selection activeCell="E8" sqref="E8"/>
    </sheetView>
  </sheetViews>
  <sheetFormatPr defaultRowHeight="15" x14ac:dyDescent="0.25"/>
  <cols>
    <col min="2" max="3" width="18.85546875" style="33" customWidth="1"/>
    <col min="4" max="5" width="20.42578125" style="33" bestFit="1" customWidth="1"/>
    <col min="6" max="8" width="18.85546875" style="33" customWidth="1"/>
    <col min="9" max="9" width="18.85546875" style="45" customWidth="1"/>
    <col min="10" max="10" width="21.5703125" style="45" customWidth="1"/>
    <col min="11" max="12" width="18.85546875" style="45" customWidth="1"/>
    <col min="13" max="13" width="5.85546875" customWidth="1"/>
    <col min="14" max="14" width="8.85546875"/>
    <col min="15" max="15" width="13.42578125" customWidth="1"/>
  </cols>
  <sheetData>
    <row r="1" spans="2:16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6" ht="23.25" x14ac:dyDescent="0.25">
      <c r="B2" s="105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2:16" ht="20.25" x14ac:dyDescent="0.25"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2:16" ht="19.5" thickBot="1" x14ac:dyDescent="0.3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2:16" ht="24" thickBot="1" x14ac:dyDescent="0.3">
      <c r="B5" s="114" t="s">
        <v>107</v>
      </c>
      <c r="C5" s="115"/>
      <c r="D5" s="115"/>
      <c r="E5" s="115"/>
      <c r="F5" s="115"/>
      <c r="G5" s="115"/>
      <c r="H5" s="115"/>
      <c r="I5" s="115"/>
      <c r="J5" s="115"/>
      <c r="K5" s="115"/>
      <c r="L5" s="116"/>
    </row>
    <row r="6" spans="2:16" x14ac:dyDescent="0.25">
      <c r="B6" s="170" t="s">
        <v>4</v>
      </c>
      <c r="C6" s="171"/>
      <c r="D6" s="172" t="s">
        <v>71</v>
      </c>
      <c r="E6" s="173" t="s">
        <v>72</v>
      </c>
      <c r="F6" s="174"/>
      <c r="G6" s="175"/>
      <c r="H6" s="176" t="s">
        <v>73</v>
      </c>
      <c r="I6" s="177" t="s">
        <v>74</v>
      </c>
      <c r="J6" s="178" t="s">
        <v>75</v>
      </c>
      <c r="K6" s="178"/>
      <c r="L6" s="179"/>
    </row>
    <row r="7" spans="2:16" ht="36" x14ac:dyDescent="0.25">
      <c r="B7" s="180"/>
      <c r="C7" s="181"/>
      <c r="D7" s="182"/>
      <c r="E7" s="183"/>
      <c r="F7" s="184"/>
      <c r="G7" s="185"/>
      <c r="H7" s="186"/>
      <c r="I7" s="187"/>
      <c r="J7" s="188" t="s">
        <v>76</v>
      </c>
      <c r="K7" s="189" t="s">
        <v>77</v>
      </c>
      <c r="L7" s="190"/>
    </row>
    <row r="8" spans="2:16" ht="24.75" thickBot="1" x14ac:dyDescent="0.3">
      <c r="B8" s="149" t="s">
        <v>12</v>
      </c>
      <c r="C8" s="150"/>
      <c r="D8" s="259" t="s">
        <v>108</v>
      </c>
      <c r="E8" s="259" t="s">
        <v>109</v>
      </c>
      <c r="F8" s="260" t="s">
        <v>99</v>
      </c>
      <c r="G8" s="261"/>
      <c r="H8" s="259" t="s">
        <v>110</v>
      </c>
      <c r="I8" s="259" t="s">
        <v>111</v>
      </c>
      <c r="J8" s="227" t="s">
        <v>106</v>
      </c>
      <c r="K8" s="227" t="s">
        <v>84</v>
      </c>
      <c r="L8" s="190"/>
    </row>
    <row r="9" spans="2:16" ht="18.75" thickBot="1" x14ac:dyDescent="0.3">
      <c r="B9" s="229" t="s">
        <v>102</v>
      </c>
      <c r="C9" s="230"/>
      <c r="D9" s="230"/>
      <c r="E9" s="230"/>
      <c r="F9" s="230"/>
      <c r="G9" s="230"/>
      <c r="H9" s="230"/>
      <c r="I9" s="230"/>
      <c r="J9" s="230"/>
      <c r="K9" s="230"/>
      <c r="L9" s="231"/>
    </row>
    <row r="10" spans="2:16" ht="15.75" thickBot="1" x14ac:dyDescent="0.3">
      <c r="B10" s="139" t="s">
        <v>19</v>
      </c>
      <c r="C10" s="232"/>
      <c r="D10" s="4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25</v>
      </c>
      <c r="J10" s="9" t="s">
        <v>26</v>
      </c>
      <c r="K10" s="10" t="s">
        <v>27</v>
      </c>
      <c r="L10" s="11" t="s">
        <v>28</v>
      </c>
    </row>
    <row r="11" spans="2:16" x14ac:dyDescent="0.25">
      <c r="B11" s="12" t="s">
        <v>29</v>
      </c>
      <c r="C11" s="13">
        <v>45201</v>
      </c>
      <c r="D11" s="262" t="s">
        <v>69</v>
      </c>
      <c r="E11" s="263"/>
      <c r="F11" s="263"/>
      <c r="G11" s="263"/>
      <c r="H11" s="263"/>
      <c r="I11" s="263"/>
      <c r="J11" s="263"/>
      <c r="K11" s="263"/>
      <c r="L11" s="264"/>
      <c r="O11" s="15" t="s">
        <v>89</v>
      </c>
      <c r="P11">
        <f>COUNTIF(D11:L99,"Anatomia II")</f>
        <v>36</v>
      </c>
    </row>
    <row r="12" spans="2:16" x14ac:dyDescent="0.25">
      <c r="B12" s="17" t="s">
        <v>31</v>
      </c>
      <c r="C12" s="18">
        <v>45202</v>
      </c>
      <c r="D12" s="96"/>
      <c r="E12" s="97"/>
      <c r="F12" s="97"/>
      <c r="G12" s="97"/>
      <c r="H12" s="97"/>
      <c r="I12" s="97"/>
      <c r="J12" s="97"/>
      <c r="K12" s="97"/>
      <c r="L12" s="98"/>
      <c r="O12" s="15" t="s">
        <v>91</v>
      </c>
      <c r="P12">
        <f>COUNTIF(D11:L99,"Fisiologia e Biof.")</f>
        <v>29</v>
      </c>
    </row>
    <row r="13" spans="2:16" x14ac:dyDescent="0.25">
      <c r="B13" s="17" t="s">
        <v>33</v>
      </c>
      <c r="C13" s="18">
        <v>45203</v>
      </c>
      <c r="D13" s="96"/>
      <c r="E13" s="97"/>
      <c r="F13" s="97"/>
      <c r="G13" s="97"/>
      <c r="H13" s="97"/>
      <c r="I13" s="97"/>
      <c r="J13" s="97"/>
      <c r="K13" s="97"/>
      <c r="L13" s="98"/>
      <c r="O13" s="15" t="s">
        <v>88</v>
      </c>
      <c r="P13">
        <f>COUNTIF(D11:L99,"Microbiologia")</f>
        <v>51</v>
      </c>
    </row>
    <row r="14" spans="2:16" x14ac:dyDescent="0.25">
      <c r="B14" s="17" t="s">
        <v>35</v>
      </c>
      <c r="C14" s="18">
        <v>45204</v>
      </c>
      <c r="D14" s="96"/>
      <c r="E14" s="97"/>
      <c r="F14" s="97"/>
      <c r="G14" s="97"/>
      <c r="H14" s="97"/>
      <c r="I14" s="97"/>
      <c r="J14" s="97"/>
      <c r="K14" s="97"/>
      <c r="L14" s="98"/>
      <c r="O14" s="15" t="s">
        <v>92</v>
      </c>
      <c r="P14">
        <f>COUNTIF(D11:L99,"Biochimica II")</f>
        <v>36</v>
      </c>
    </row>
    <row r="15" spans="2:16" x14ac:dyDescent="0.25">
      <c r="B15" s="17" t="s">
        <v>37</v>
      </c>
      <c r="C15" s="18">
        <v>45205</v>
      </c>
      <c r="D15" s="99"/>
      <c r="E15" s="100"/>
      <c r="F15" s="100"/>
      <c r="G15" s="100"/>
      <c r="H15" s="100"/>
      <c r="I15" s="100"/>
      <c r="J15" s="100"/>
      <c r="K15" s="100"/>
      <c r="L15" s="101"/>
      <c r="O15" s="15" t="s">
        <v>93</v>
      </c>
      <c r="P15">
        <f>COUNTIF(D11:L99,"Demoetnoantropologia")</f>
        <v>14</v>
      </c>
    </row>
    <row r="16" spans="2:16" x14ac:dyDescent="0.25">
      <c r="B16" s="20" t="s">
        <v>39</v>
      </c>
      <c r="C16" s="21">
        <v>45206</v>
      </c>
      <c r="D16" s="102"/>
      <c r="E16" s="103"/>
      <c r="F16" s="103"/>
      <c r="G16" s="103"/>
      <c r="H16" s="103"/>
      <c r="I16" s="103"/>
      <c r="J16" s="103"/>
      <c r="K16" s="103"/>
      <c r="L16" s="104"/>
      <c r="O16" s="15" t="s">
        <v>94</v>
      </c>
      <c r="P16">
        <f>COUNTIF(D11:L100,"Storia")</f>
        <v>14</v>
      </c>
    </row>
    <row r="17" spans="2:12" x14ac:dyDescent="0.25">
      <c r="B17" s="20" t="s">
        <v>40</v>
      </c>
      <c r="C17" s="21">
        <v>45207</v>
      </c>
      <c r="D17" s="102"/>
      <c r="E17" s="103"/>
      <c r="F17" s="103"/>
      <c r="G17" s="103"/>
      <c r="H17" s="103"/>
      <c r="I17" s="103"/>
      <c r="J17" s="103"/>
      <c r="K17" s="103"/>
      <c r="L17" s="104"/>
    </row>
    <row r="18" spans="2:12" x14ac:dyDescent="0.25">
      <c r="B18" s="17" t="s">
        <v>29</v>
      </c>
      <c r="C18" s="18">
        <v>45208</v>
      </c>
      <c r="D18" s="200" t="s">
        <v>86</v>
      </c>
      <c r="E18" s="201" t="s">
        <v>86</v>
      </c>
      <c r="F18" s="202" t="s">
        <v>90</v>
      </c>
      <c r="G18" s="202" t="s">
        <v>90</v>
      </c>
      <c r="H18" s="202" t="s">
        <v>90</v>
      </c>
      <c r="I18" s="19"/>
      <c r="J18" s="203" t="s">
        <v>88</v>
      </c>
      <c r="K18" s="203" t="s">
        <v>88</v>
      </c>
      <c r="L18" s="204"/>
    </row>
    <row r="19" spans="2:12" x14ac:dyDescent="0.25">
      <c r="B19" s="17" t="s">
        <v>31</v>
      </c>
      <c r="C19" s="18">
        <v>45209</v>
      </c>
      <c r="D19" s="200" t="s">
        <v>86</v>
      </c>
      <c r="E19" s="201" t="s">
        <v>86</v>
      </c>
      <c r="F19" s="205" t="s">
        <v>87</v>
      </c>
      <c r="G19" s="205" t="s">
        <v>87</v>
      </c>
      <c r="H19" s="205" t="s">
        <v>87</v>
      </c>
      <c r="I19" s="19"/>
      <c r="J19" s="203" t="s">
        <v>88</v>
      </c>
      <c r="K19" s="203" t="s">
        <v>88</v>
      </c>
      <c r="L19" s="204"/>
    </row>
    <row r="20" spans="2:12" x14ac:dyDescent="0.25">
      <c r="B20" s="17" t="s">
        <v>33</v>
      </c>
      <c r="C20" s="18">
        <v>45210</v>
      </c>
      <c r="D20" s="200" t="s">
        <v>86</v>
      </c>
      <c r="E20" s="201" t="s">
        <v>86</v>
      </c>
      <c r="F20" s="202" t="s">
        <v>90</v>
      </c>
      <c r="G20" s="202" t="s">
        <v>90</v>
      </c>
      <c r="H20" s="202" t="s">
        <v>90</v>
      </c>
      <c r="I20" s="19"/>
      <c r="J20" s="203" t="s">
        <v>88</v>
      </c>
      <c r="K20" s="203" t="s">
        <v>88</v>
      </c>
      <c r="L20" s="204"/>
    </row>
    <row r="21" spans="2:12" x14ac:dyDescent="0.25">
      <c r="B21" s="17" t="s">
        <v>35</v>
      </c>
      <c r="C21" s="18">
        <v>45211</v>
      </c>
      <c r="D21" s="200" t="s">
        <v>86</v>
      </c>
      <c r="E21" s="201" t="s">
        <v>86</v>
      </c>
      <c r="F21" s="205" t="s">
        <v>87</v>
      </c>
      <c r="G21" s="205" t="s">
        <v>87</v>
      </c>
      <c r="H21" s="205" t="s">
        <v>87</v>
      </c>
      <c r="I21" s="19"/>
      <c r="J21" s="203" t="s">
        <v>88</v>
      </c>
      <c r="K21" s="203" t="s">
        <v>88</v>
      </c>
      <c r="L21" s="204"/>
    </row>
    <row r="22" spans="2:12" x14ac:dyDescent="0.25">
      <c r="B22" s="17" t="s">
        <v>37</v>
      </c>
      <c r="C22" s="18">
        <v>45212</v>
      </c>
      <c r="D22" s="200" t="s">
        <v>86</v>
      </c>
      <c r="E22" s="201" t="s">
        <v>86</v>
      </c>
      <c r="F22" s="202" t="s">
        <v>90</v>
      </c>
      <c r="G22" s="202" t="s">
        <v>90</v>
      </c>
      <c r="H22" s="202" t="s">
        <v>90</v>
      </c>
      <c r="I22" s="19"/>
      <c r="J22" s="203" t="s">
        <v>88</v>
      </c>
      <c r="K22" s="203" t="s">
        <v>88</v>
      </c>
      <c r="L22" s="204"/>
    </row>
    <row r="23" spans="2:12" x14ac:dyDescent="0.25">
      <c r="B23" s="20" t="s">
        <v>39</v>
      </c>
      <c r="C23" s="21">
        <v>45213</v>
      </c>
      <c r="D23" s="102"/>
      <c r="E23" s="103"/>
      <c r="F23" s="103"/>
      <c r="G23" s="103"/>
      <c r="H23" s="103"/>
      <c r="I23" s="103"/>
      <c r="J23" s="103"/>
      <c r="K23" s="103"/>
      <c r="L23" s="104"/>
    </row>
    <row r="24" spans="2:12" x14ac:dyDescent="0.25">
      <c r="B24" s="20" t="s">
        <v>40</v>
      </c>
      <c r="C24" s="21">
        <v>45214</v>
      </c>
      <c r="D24" s="102"/>
      <c r="E24" s="103"/>
      <c r="F24" s="103"/>
      <c r="G24" s="103"/>
      <c r="H24" s="103"/>
      <c r="I24" s="103"/>
      <c r="J24" s="103"/>
      <c r="K24" s="103"/>
      <c r="L24" s="104"/>
    </row>
    <row r="25" spans="2:12" x14ac:dyDescent="0.25">
      <c r="B25" s="22" t="s">
        <v>29</v>
      </c>
      <c r="C25" s="18">
        <v>45215</v>
      </c>
      <c r="D25" s="84" t="s">
        <v>69</v>
      </c>
      <c r="E25" s="85"/>
      <c r="F25" s="85"/>
      <c r="G25" s="85"/>
      <c r="H25" s="85"/>
      <c r="I25" s="85"/>
      <c r="J25" s="85"/>
      <c r="K25" s="85"/>
      <c r="L25" s="86"/>
    </row>
    <row r="26" spans="2:12" x14ac:dyDescent="0.25">
      <c r="B26" s="17" t="s">
        <v>31</v>
      </c>
      <c r="C26" s="18">
        <v>45216</v>
      </c>
      <c r="D26" s="87"/>
      <c r="E26" s="88"/>
      <c r="F26" s="88"/>
      <c r="G26" s="88"/>
      <c r="H26" s="88"/>
      <c r="I26" s="88"/>
      <c r="J26" s="88"/>
      <c r="K26" s="88"/>
      <c r="L26" s="89"/>
    </row>
    <row r="27" spans="2:12" x14ac:dyDescent="0.25">
      <c r="B27" s="17" t="s">
        <v>33</v>
      </c>
      <c r="C27" s="18">
        <v>45217</v>
      </c>
      <c r="D27" s="87"/>
      <c r="E27" s="88"/>
      <c r="F27" s="88"/>
      <c r="G27" s="88"/>
      <c r="H27" s="88"/>
      <c r="I27" s="88"/>
      <c r="J27" s="88"/>
      <c r="K27" s="88"/>
      <c r="L27" s="89"/>
    </row>
    <row r="28" spans="2:12" x14ac:dyDescent="0.25">
      <c r="B28" s="17" t="s">
        <v>35</v>
      </c>
      <c r="C28" s="18">
        <v>45218</v>
      </c>
      <c r="D28" s="87"/>
      <c r="E28" s="88"/>
      <c r="F28" s="88"/>
      <c r="G28" s="88"/>
      <c r="H28" s="88"/>
      <c r="I28" s="88"/>
      <c r="J28" s="88"/>
      <c r="K28" s="88"/>
      <c r="L28" s="89"/>
    </row>
    <row r="29" spans="2:12" x14ac:dyDescent="0.25">
      <c r="B29" s="17" t="s">
        <v>37</v>
      </c>
      <c r="C29" s="18">
        <v>45219</v>
      </c>
      <c r="D29" s="90"/>
      <c r="E29" s="91"/>
      <c r="F29" s="91"/>
      <c r="G29" s="91"/>
      <c r="H29" s="91"/>
      <c r="I29" s="91"/>
      <c r="J29" s="91"/>
      <c r="K29" s="91"/>
      <c r="L29" s="92"/>
    </row>
    <row r="30" spans="2:12" x14ac:dyDescent="0.25">
      <c r="B30" s="20" t="s">
        <v>39</v>
      </c>
      <c r="C30" s="21">
        <v>45220</v>
      </c>
      <c r="D30" s="102"/>
      <c r="E30" s="103"/>
      <c r="F30" s="103"/>
      <c r="G30" s="103"/>
      <c r="H30" s="103"/>
      <c r="I30" s="103"/>
      <c r="J30" s="103"/>
      <c r="K30" s="103"/>
      <c r="L30" s="104"/>
    </row>
    <row r="31" spans="2:12" x14ac:dyDescent="0.25">
      <c r="B31" s="20" t="s">
        <v>40</v>
      </c>
      <c r="C31" s="21">
        <v>45221</v>
      </c>
      <c r="D31" s="102"/>
      <c r="E31" s="103"/>
      <c r="F31" s="103"/>
      <c r="G31" s="103"/>
      <c r="H31" s="103"/>
      <c r="I31" s="103"/>
      <c r="J31" s="103"/>
      <c r="K31" s="103"/>
      <c r="L31" s="104"/>
    </row>
    <row r="32" spans="2:12" x14ac:dyDescent="0.25">
      <c r="B32" s="17" t="s">
        <v>29</v>
      </c>
      <c r="C32" s="18">
        <v>45222</v>
      </c>
      <c r="D32" s="200" t="s">
        <v>86</v>
      </c>
      <c r="E32" s="201" t="s">
        <v>86</v>
      </c>
      <c r="F32" s="202" t="s">
        <v>90</v>
      </c>
      <c r="G32" s="202" t="s">
        <v>90</v>
      </c>
      <c r="H32" s="202" t="s">
        <v>90</v>
      </c>
      <c r="I32" s="19"/>
      <c r="J32" s="203" t="s">
        <v>88</v>
      </c>
      <c r="K32" s="203" t="s">
        <v>88</v>
      </c>
      <c r="L32" s="204"/>
    </row>
    <row r="33" spans="2:12" x14ac:dyDescent="0.25">
      <c r="B33" s="17" t="s">
        <v>31</v>
      </c>
      <c r="C33" s="18">
        <v>45223</v>
      </c>
      <c r="D33" s="200" t="s">
        <v>86</v>
      </c>
      <c r="E33" s="201" t="s">
        <v>86</v>
      </c>
      <c r="F33" s="205" t="s">
        <v>87</v>
      </c>
      <c r="G33" s="205" t="s">
        <v>87</v>
      </c>
      <c r="H33" s="205" t="s">
        <v>87</v>
      </c>
      <c r="I33" s="19"/>
      <c r="J33" s="203" t="s">
        <v>88</v>
      </c>
      <c r="K33" s="203" t="s">
        <v>88</v>
      </c>
      <c r="L33" s="204"/>
    </row>
    <row r="34" spans="2:12" x14ac:dyDescent="0.25">
      <c r="B34" s="17" t="s">
        <v>33</v>
      </c>
      <c r="C34" s="18">
        <v>45224</v>
      </c>
      <c r="D34" s="200" t="s">
        <v>86</v>
      </c>
      <c r="E34" s="201" t="s">
        <v>86</v>
      </c>
      <c r="F34" s="202" t="s">
        <v>90</v>
      </c>
      <c r="G34" s="202" t="s">
        <v>90</v>
      </c>
      <c r="H34" s="202" t="s">
        <v>90</v>
      </c>
      <c r="I34" s="19"/>
      <c r="J34" s="203" t="s">
        <v>88</v>
      </c>
      <c r="K34" s="203" t="s">
        <v>88</v>
      </c>
      <c r="L34" s="204"/>
    </row>
    <row r="35" spans="2:12" x14ac:dyDescent="0.25">
      <c r="B35" s="17" t="s">
        <v>35</v>
      </c>
      <c r="C35" s="18">
        <v>45225</v>
      </c>
      <c r="D35" s="200" t="s">
        <v>86</v>
      </c>
      <c r="E35" s="201" t="s">
        <v>86</v>
      </c>
      <c r="F35" s="205" t="s">
        <v>87</v>
      </c>
      <c r="G35" s="205" t="s">
        <v>87</v>
      </c>
      <c r="H35" s="205" t="s">
        <v>87</v>
      </c>
      <c r="I35" s="19"/>
      <c r="J35" s="203" t="s">
        <v>88</v>
      </c>
      <c r="K35" s="203" t="s">
        <v>88</v>
      </c>
      <c r="L35" s="204"/>
    </row>
    <row r="36" spans="2:12" x14ac:dyDescent="0.25">
      <c r="B36" s="17" t="s">
        <v>37</v>
      </c>
      <c r="C36" s="18">
        <v>45226</v>
      </c>
      <c r="D36" s="200" t="s">
        <v>86</v>
      </c>
      <c r="E36" s="201" t="s">
        <v>86</v>
      </c>
      <c r="F36" s="202" t="s">
        <v>90</v>
      </c>
      <c r="G36" s="202" t="s">
        <v>90</v>
      </c>
      <c r="H36" s="202" t="s">
        <v>90</v>
      </c>
      <c r="I36" s="19"/>
      <c r="J36" s="203" t="s">
        <v>88</v>
      </c>
      <c r="K36" s="203" t="s">
        <v>88</v>
      </c>
      <c r="L36" s="204"/>
    </row>
    <row r="37" spans="2:12" x14ac:dyDescent="0.25">
      <c r="B37" s="20" t="s">
        <v>39</v>
      </c>
      <c r="C37" s="21">
        <v>45227</v>
      </c>
      <c r="D37" s="102"/>
      <c r="E37" s="103"/>
      <c r="F37" s="103"/>
      <c r="G37" s="103"/>
      <c r="H37" s="103"/>
      <c r="I37" s="103"/>
      <c r="J37" s="103"/>
      <c r="K37" s="103"/>
      <c r="L37" s="104"/>
    </row>
    <row r="38" spans="2:12" x14ac:dyDescent="0.25">
      <c r="B38" s="20" t="s">
        <v>40</v>
      </c>
      <c r="C38" s="21">
        <v>45228</v>
      </c>
      <c r="D38" s="102"/>
      <c r="E38" s="103"/>
      <c r="F38" s="103"/>
      <c r="G38" s="103"/>
      <c r="H38" s="103"/>
      <c r="I38" s="103"/>
      <c r="J38" s="103"/>
      <c r="K38" s="103"/>
      <c r="L38" s="104"/>
    </row>
    <row r="39" spans="2:12" x14ac:dyDescent="0.25">
      <c r="B39" s="17" t="s">
        <v>29</v>
      </c>
      <c r="C39" s="18">
        <v>45229</v>
      </c>
      <c r="D39" s="84" t="s">
        <v>69</v>
      </c>
      <c r="E39" s="85"/>
      <c r="F39" s="85"/>
      <c r="G39" s="85"/>
      <c r="H39" s="85"/>
      <c r="I39" s="85"/>
      <c r="J39" s="85"/>
      <c r="K39" s="85"/>
      <c r="L39" s="86"/>
    </row>
    <row r="40" spans="2:12" x14ac:dyDescent="0.25">
      <c r="B40" s="17" t="s">
        <v>31</v>
      </c>
      <c r="C40" s="18">
        <v>45230</v>
      </c>
      <c r="D40" s="87"/>
      <c r="E40" s="88"/>
      <c r="F40" s="88"/>
      <c r="G40" s="88"/>
      <c r="H40" s="88"/>
      <c r="I40" s="88"/>
      <c r="J40" s="88"/>
      <c r="K40" s="88"/>
      <c r="L40" s="89"/>
    </row>
    <row r="41" spans="2:12" x14ac:dyDescent="0.25">
      <c r="B41" s="20" t="s">
        <v>33</v>
      </c>
      <c r="C41" s="21">
        <v>45231</v>
      </c>
      <c r="D41" s="87"/>
      <c r="E41" s="88"/>
      <c r="F41" s="88"/>
      <c r="G41" s="88"/>
      <c r="H41" s="88"/>
      <c r="I41" s="88"/>
      <c r="J41" s="88"/>
      <c r="K41" s="88"/>
      <c r="L41" s="89"/>
    </row>
    <row r="42" spans="2:12" x14ac:dyDescent="0.25">
      <c r="B42" s="17" t="s">
        <v>35</v>
      </c>
      <c r="C42" s="18">
        <v>45232</v>
      </c>
      <c r="D42" s="87"/>
      <c r="E42" s="88"/>
      <c r="F42" s="88"/>
      <c r="G42" s="88"/>
      <c r="H42" s="88"/>
      <c r="I42" s="88"/>
      <c r="J42" s="88"/>
      <c r="K42" s="88"/>
      <c r="L42" s="89"/>
    </row>
    <row r="43" spans="2:12" x14ac:dyDescent="0.25">
      <c r="B43" s="17" t="s">
        <v>37</v>
      </c>
      <c r="C43" s="18">
        <v>45233</v>
      </c>
      <c r="D43" s="90"/>
      <c r="E43" s="91"/>
      <c r="F43" s="91"/>
      <c r="G43" s="91"/>
      <c r="H43" s="91"/>
      <c r="I43" s="91"/>
      <c r="J43" s="91"/>
      <c r="K43" s="91"/>
      <c r="L43" s="92"/>
    </row>
    <row r="44" spans="2:12" x14ac:dyDescent="0.25">
      <c r="B44" s="20" t="s">
        <v>39</v>
      </c>
      <c r="C44" s="21">
        <v>45234</v>
      </c>
      <c r="D44" s="102"/>
      <c r="E44" s="103"/>
      <c r="F44" s="103"/>
      <c r="G44" s="103"/>
      <c r="H44" s="103"/>
      <c r="I44" s="103"/>
      <c r="J44" s="103"/>
      <c r="K44" s="103"/>
      <c r="L44" s="104"/>
    </row>
    <row r="45" spans="2:12" x14ac:dyDescent="0.25">
      <c r="B45" s="20" t="s">
        <v>40</v>
      </c>
      <c r="C45" s="21">
        <v>45235</v>
      </c>
      <c r="D45" s="102"/>
      <c r="E45" s="103"/>
      <c r="F45" s="103"/>
      <c r="G45" s="103"/>
      <c r="H45" s="103"/>
      <c r="I45" s="103"/>
      <c r="J45" s="103"/>
      <c r="K45" s="103"/>
      <c r="L45" s="104"/>
    </row>
    <row r="46" spans="2:12" x14ac:dyDescent="0.25">
      <c r="B46" s="17" t="s">
        <v>29</v>
      </c>
      <c r="C46" s="18">
        <v>45236</v>
      </c>
      <c r="D46" s="200" t="s">
        <v>86</v>
      </c>
      <c r="E46" s="201" t="s">
        <v>86</v>
      </c>
      <c r="F46" s="202" t="s">
        <v>90</v>
      </c>
      <c r="G46" s="202" t="s">
        <v>90</v>
      </c>
      <c r="H46" s="202" t="s">
        <v>90</v>
      </c>
      <c r="I46" s="209"/>
      <c r="J46" s="203" t="s">
        <v>88</v>
      </c>
      <c r="K46" s="203" t="s">
        <v>88</v>
      </c>
      <c r="L46" s="204"/>
    </row>
    <row r="47" spans="2:12" x14ac:dyDescent="0.25">
      <c r="B47" s="17" t="s">
        <v>31</v>
      </c>
      <c r="C47" s="18">
        <v>45237</v>
      </c>
      <c r="D47" s="210" t="s">
        <v>95</v>
      </c>
      <c r="E47" s="188" t="s">
        <v>95</v>
      </c>
      <c r="F47" s="205" t="s">
        <v>87</v>
      </c>
      <c r="G47" s="205" t="s">
        <v>87</v>
      </c>
      <c r="H47" s="205" t="s">
        <v>87</v>
      </c>
      <c r="I47" s="26"/>
      <c r="J47" s="203" t="s">
        <v>88</v>
      </c>
      <c r="K47" s="203" t="s">
        <v>88</v>
      </c>
      <c r="L47" s="204"/>
    </row>
    <row r="48" spans="2:12" x14ac:dyDescent="0.25">
      <c r="B48" s="17" t="s">
        <v>33</v>
      </c>
      <c r="C48" s="18">
        <v>45238</v>
      </c>
      <c r="D48" s="200" t="s">
        <v>86</v>
      </c>
      <c r="E48" s="201" t="s">
        <v>86</v>
      </c>
      <c r="F48" s="202" t="s">
        <v>90</v>
      </c>
      <c r="G48" s="202" t="s">
        <v>90</v>
      </c>
      <c r="H48" s="202" t="s">
        <v>90</v>
      </c>
      <c r="I48" s="33"/>
      <c r="J48" s="203" t="s">
        <v>88</v>
      </c>
      <c r="K48" s="203" t="s">
        <v>88</v>
      </c>
      <c r="L48" s="204"/>
    </row>
    <row r="49" spans="2:12" x14ac:dyDescent="0.25">
      <c r="B49" s="17" t="s">
        <v>35</v>
      </c>
      <c r="C49" s="18">
        <v>45239</v>
      </c>
      <c r="D49" s="210" t="s">
        <v>95</v>
      </c>
      <c r="E49" s="188" t="s">
        <v>95</v>
      </c>
      <c r="F49" s="205" t="s">
        <v>87</v>
      </c>
      <c r="G49" s="205" t="s">
        <v>87</v>
      </c>
      <c r="H49" s="205" t="s">
        <v>87</v>
      </c>
      <c r="I49" s="19"/>
      <c r="J49" s="203" t="s">
        <v>88</v>
      </c>
      <c r="K49" s="203" t="s">
        <v>88</v>
      </c>
      <c r="L49" s="204"/>
    </row>
    <row r="50" spans="2:12" x14ac:dyDescent="0.25">
      <c r="B50" s="17" t="s">
        <v>37</v>
      </c>
      <c r="C50" s="18">
        <v>45240</v>
      </c>
      <c r="D50" s="200" t="s">
        <v>86</v>
      </c>
      <c r="E50" s="201" t="s">
        <v>86</v>
      </c>
      <c r="F50" s="202" t="s">
        <v>90</v>
      </c>
      <c r="G50" s="202" t="s">
        <v>90</v>
      </c>
      <c r="H50" s="202" t="s">
        <v>90</v>
      </c>
      <c r="I50" s="19"/>
      <c r="J50" s="203" t="s">
        <v>88</v>
      </c>
      <c r="K50" s="203" t="s">
        <v>88</v>
      </c>
      <c r="L50" s="204"/>
    </row>
    <row r="51" spans="2:12" x14ac:dyDescent="0.25">
      <c r="B51" s="20" t="s">
        <v>39</v>
      </c>
      <c r="C51" s="21">
        <v>45241</v>
      </c>
      <c r="D51" s="102"/>
      <c r="E51" s="103"/>
      <c r="F51" s="103"/>
      <c r="G51" s="103"/>
      <c r="H51" s="103"/>
      <c r="I51" s="103"/>
      <c r="J51" s="103"/>
      <c r="K51" s="103"/>
      <c r="L51" s="104"/>
    </row>
    <row r="52" spans="2:12" x14ac:dyDescent="0.25">
      <c r="B52" s="20" t="s">
        <v>40</v>
      </c>
      <c r="C52" s="21">
        <v>45242</v>
      </c>
      <c r="D52" s="102"/>
      <c r="E52" s="103"/>
      <c r="F52" s="103"/>
      <c r="G52" s="103"/>
      <c r="H52" s="103"/>
      <c r="I52" s="103"/>
      <c r="J52" s="103"/>
      <c r="K52" s="103"/>
      <c r="L52" s="104"/>
    </row>
    <row r="53" spans="2:12" x14ac:dyDescent="0.25">
      <c r="B53" s="17" t="s">
        <v>29</v>
      </c>
      <c r="C53" s="18">
        <v>45243</v>
      </c>
      <c r="D53" s="84" t="s">
        <v>69</v>
      </c>
      <c r="E53" s="85"/>
      <c r="F53" s="85"/>
      <c r="G53" s="85"/>
      <c r="H53" s="85"/>
      <c r="I53" s="85"/>
      <c r="J53" s="85"/>
      <c r="K53" s="85"/>
      <c r="L53" s="86"/>
    </row>
    <row r="54" spans="2:12" x14ac:dyDescent="0.25">
      <c r="B54" s="17" t="s">
        <v>31</v>
      </c>
      <c r="C54" s="18">
        <v>45244</v>
      </c>
      <c r="D54" s="87"/>
      <c r="E54" s="88"/>
      <c r="F54" s="88"/>
      <c r="G54" s="88"/>
      <c r="H54" s="88"/>
      <c r="I54" s="88"/>
      <c r="J54" s="88"/>
      <c r="K54" s="88"/>
      <c r="L54" s="89"/>
    </row>
    <row r="55" spans="2:12" x14ac:dyDescent="0.25">
      <c r="B55" s="17" t="s">
        <v>33</v>
      </c>
      <c r="C55" s="18">
        <v>45245</v>
      </c>
      <c r="D55" s="87"/>
      <c r="E55" s="88"/>
      <c r="F55" s="88"/>
      <c r="G55" s="88"/>
      <c r="H55" s="88"/>
      <c r="I55" s="88"/>
      <c r="J55" s="88"/>
      <c r="K55" s="88"/>
      <c r="L55" s="89"/>
    </row>
    <row r="56" spans="2:12" x14ac:dyDescent="0.25">
      <c r="B56" s="17" t="s">
        <v>35</v>
      </c>
      <c r="C56" s="18">
        <v>45246</v>
      </c>
      <c r="D56" s="87"/>
      <c r="E56" s="88"/>
      <c r="F56" s="88"/>
      <c r="G56" s="88"/>
      <c r="H56" s="88"/>
      <c r="I56" s="88"/>
      <c r="J56" s="88"/>
      <c r="K56" s="88"/>
      <c r="L56" s="89"/>
    </row>
    <row r="57" spans="2:12" x14ac:dyDescent="0.25">
      <c r="B57" s="17" t="s">
        <v>37</v>
      </c>
      <c r="C57" s="18">
        <v>45247</v>
      </c>
      <c r="D57" s="90"/>
      <c r="E57" s="91"/>
      <c r="F57" s="91"/>
      <c r="G57" s="91"/>
      <c r="H57" s="91"/>
      <c r="I57" s="91"/>
      <c r="J57" s="91"/>
      <c r="K57" s="91"/>
      <c r="L57" s="92"/>
    </row>
    <row r="58" spans="2:12" x14ac:dyDescent="0.25">
      <c r="B58" s="20" t="s">
        <v>39</v>
      </c>
      <c r="C58" s="21">
        <v>45248</v>
      </c>
      <c r="D58" s="102"/>
      <c r="E58" s="103"/>
      <c r="F58" s="103"/>
      <c r="G58" s="103"/>
      <c r="H58" s="103"/>
      <c r="I58" s="103"/>
      <c r="J58" s="103"/>
      <c r="K58" s="103"/>
      <c r="L58" s="104"/>
    </row>
    <row r="59" spans="2:12" x14ac:dyDescent="0.25">
      <c r="B59" s="20" t="s">
        <v>40</v>
      </c>
      <c r="C59" s="21">
        <v>45249</v>
      </c>
      <c r="D59" s="102"/>
      <c r="E59" s="103"/>
      <c r="F59" s="103"/>
      <c r="G59" s="103"/>
      <c r="H59" s="103"/>
      <c r="I59" s="103"/>
      <c r="J59" s="103"/>
      <c r="K59" s="103"/>
      <c r="L59" s="104"/>
    </row>
    <row r="60" spans="2:12" x14ac:dyDescent="0.25">
      <c r="B60" s="17" t="s">
        <v>29</v>
      </c>
      <c r="C60" s="18">
        <v>45250</v>
      </c>
      <c r="D60" s="200" t="s">
        <v>86</v>
      </c>
      <c r="E60" s="201" t="s">
        <v>86</v>
      </c>
      <c r="F60" s="205" t="s">
        <v>87</v>
      </c>
      <c r="G60" s="205" t="s">
        <v>87</v>
      </c>
      <c r="H60" s="205" t="s">
        <v>87</v>
      </c>
      <c r="I60" s="33"/>
      <c r="J60" s="203" t="s">
        <v>88</v>
      </c>
      <c r="K60" s="203" t="s">
        <v>88</v>
      </c>
      <c r="L60" s="204"/>
    </row>
    <row r="61" spans="2:12" x14ac:dyDescent="0.25">
      <c r="B61" s="17" t="s">
        <v>31</v>
      </c>
      <c r="C61" s="18">
        <v>45251</v>
      </c>
      <c r="D61" s="210" t="s">
        <v>95</v>
      </c>
      <c r="E61" s="188" t="s">
        <v>95</v>
      </c>
      <c r="F61" s="202" t="s">
        <v>90</v>
      </c>
      <c r="G61" s="202" t="s">
        <v>90</v>
      </c>
      <c r="H61" s="202" t="s">
        <v>90</v>
      </c>
      <c r="I61" s="33"/>
      <c r="J61" s="203" t="s">
        <v>88</v>
      </c>
      <c r="K61" s="203" t="s">
        <v>88</v>
      </c>
      <c r="L61" s="204"/>
    </row>
    <row r="62" spans="2:12" x14ac:dyDescent="0.25">
      <c r="B62" s="22" t="s">
        <v>33</v>
      </c>
      <c r="C62" s="18">
        <v>45252</v>
      </c>
      <c r="D62" s="200" t="s">
        <v>86</v>
      </c>
      <c r="E62" s="201" t="s">
        <v>86</v>
      </c>
      <c r="F62" s="205" t="s">
        <v>87</v>
      </c>
      <c r="G62" s="205" t="s">
        <v>87</v>
      </c>
      <c r="H62" s="205" t="s">
        <v>87</v>
      </c>
      <c r="I62" s="33"/>
      <c r="J62" s="203" t="s">
        <v>88</v>
      </c>
      <c r="K62" s="203" t="s">
        <v>88</v>
      </c>
      <c r="L62" s="204"/>
    </row>
    <row r="63" spans="2:12" x14ac:dyDescent="0.25">
      <c r="B63" s="17" t="s">
        <v>35</v>
      </c>
      <c r="C63" s="18">
        <v>45253</v>
      </c>
      <c r="D63" s="210" t="s">
        <v>95</v>
      </c>
      <c r="E63" s="188" t="s">
        <v>95</v>
      </c>
      <c r="F63" s="202" t="s">
        <v>90</v>
      </c>
      <c r="G63" s="202" t="s">
        <v>90</v>
      </c>
      <c r="I63" s="33"/>
      <c r="J63" s="203" t="s">
        <v>88</v>
      </c>
      <c r="K63" s="203" t="s">
        <v>88</v>
      </c>
      <c r="L63" s="204"/>
    </row>
    <row r="64" spans="2:12" x14ac:dyDescent="0.25">
      <c r="B64" s="17" t="s">
        <v>37</v>
      </c>
      <c r="C64" s="18">
        <v>45254</v>
      </c>
      <c r="D64" s="211" t="s">
        <v>94</v>
      </c>
      <c r="E64" s="189" t="s">
        <v>94</v>
      </c>
      <c r="F64" s="189" t="s">
        <v>94</v>
      </c>
      <c r="G64" s="202" t="s">
        <v>90</v>
      </c>
      <c r="H64" s="202" t="s">
        <v>90</v>
      </c>
      <c r="I64" s="33"/>
      <c r="J64" s="203" t="s">
        <v>88</v>
      </c>
      <c r="K64" s="203" t="s">
        <v>88</v>
      </c>
      <c r="L64" s="204"/>
    </row>
    <row r="65" spans="2:12" x14ac:dyDescent="0.25">
      <c r="B65" s="20" t="s">
        <v>39</v>
      </c>
      <c r="C65" s="21">
        <v>45255</v>
      </c>
      <c r="D65" s="102"/>
      <c r="E65" s="103"/>
      <c r="F65" s="103"/>
      <c r="G65" s="103"/>
      <c r="H65" s="103"/>
      <c r="I65" s="103"/>
      <c r="J65" s="103"/>
      <c r="K65" s="103"/>
      <c r="L65" s="104"/>
    </row>
    <row r="66" spans="2:12" x14ac:dyDescent="0.25">
      <c r="B66" s="20" t="s">
        <v>40</v>
      </c>
      <c r="C66" s="21">
        <v>45256</v>
      </c>
      <c r="D66" s="102"/>
      <c r="E66" s="103"/>
      <c r="F66" s="103"/>
      <c r="G66" s="103"/>
      <c r="H66" s="103"/>
      <c r="I66" s="103"/>
      <c r="J66" s="103"/>
      <c r="K66" s="103"/>
      <c r="L66" s="104"/>
    </row>
    <row r="67" spans="2:12" x14ac:dyDescent="0.25">
      <c r="B67" s="22" t="s">
        <v>29</v>
      </c>
      <c r="C67" s="18">
        <v>45257</v>
      </c>
      <c r="D67" s="84" t="s">
        <v>69</v>
      </c>
      <c r="E67" s="85"/>
      <c r="F67" s="85"/>
      <c r="G67" s="85"/>
      <c r="H67" s="85"/>
      <c r="I67" s="85"/>
      <c r="J67" s="85"/>
      <c r="K67" s="85"/>
      <c r="L67" s="86"/>
    </row>
    <row r="68" spans="2:12" x14ac:dyDescent="0.25">
      <c r="B68" s="22" t="s">
        <v>31</v>
      </c>
      <c r="C68" s="18">
        <v>45258</v>
      </c>
      <c r="D68" s="87"/>
      <c r="E68" s="88"/>
      <c r="F68" s="88"/>
      <c r="G68" s="88"/>
      <c r="H68" s="88"/>
      <c r="I68" s="88"/>
      <c r="J68" s="88"/>
      <c r="K68" s="88"/>
      <c r="L68" s="89"/>
    </row>
    <row r="69" spans="2:12" x14ac:dyDescent="0.25">
      <c r="B69" s="22" t="s">
        <v>33</v>
      </c>
      <c r="C69" s="18">
        <v>45259</v>
      </c>
      <c r="D69" s="87"/>
      <c r="E69" s="88"/>
      <c r="F69" s="88"/>
      <c r="G69" s="88"/>
      <c r="H69" s="88"/>
      <c r="I69" s="88"/>
      <c r="J69" s="88"/>
      <c r="K69" s="88"/>
      <c r="L69" s="89"/>
    </row>
    <row r="70" spans="2:12" x14ac:dyDescent="0.25">
      <c r="B70" s="17" t="s">
        <v>35</v>
      </c>
      <c r="C70" s="18">
        <v>45260</v>
      </c>
      <c r="D70" s="87"/>
      <c r="E70" s="88"/>
      <c r="F70" s="88"/>
      <c r="G70" s="88"/>
      <c r="H70" s="88"/>
      <c r="I70" s="88"/>
      <c r="J70" s="88"/>
      <c r="K70" s="88"/>
      <c r="L70" s="89"/>
    </row>
    <row r="71" spans="2:12" x14ac:dyDescent="0.25">
      <c r="B71" s="17" t="s">
        <v>37</v>
      </c>
      <c r="C71" s="18">
        <v>45261</v>
      </c>
      <c r="D71" s="90"/>
      <c r="E71" s="91"/>
      <c r="F71" s="91"/>
      <c r="G71" s="91"/>
      <c r="H71" s="91"/>
      <c r="I71" s="91"/>
      <c r="J71" s="91"/>
      <c r="K71" s="91"/>
      <c r="L71" s="92"/>
    </row>
    <row r="72" spans="2:12" x14ac:dyDescent="0.25">
      <c r="B72" s="20" t="s">
        <v>39</v>
      </c>
      <c r="C72" s="21">
        <v>45262</v>
      </c>
      <c r="D72" s="102"/>
      <c r="E72" s="103"/>
      <c r="F72" s="103"/>
      <c r="G72" s="103"/>
      <c r="H72" s="103"/>
      <c r="I72" s="103"/>
      <c r="J72" s="103"/>
      <c r="K72" s="103"/>
      <c r="L72" s="104"/>
    </row>
    <row r="73" spans="2:12" x14ac:dyDescent="0.25">
      <c r="B73" s="20" t="s">
        <v>40</v>
      </c>
      <c r="C73" s="21">
        <v>45263</v>
      </c>
      <c r="D73" s="102"/>
      <c r="E73" s="103"/>
      <c r="F73" s="103"/>
      <c r="G73" s="103"/>
      <c r="H73" s="103"/>
      <c r="I73" s="103"/>
      <c r="J73" s="103"/>
      <c r="K73" s="103"/>
      <c r="L73" s="104"/>
    </row>
    <row r="74" spans="2:12" x14ac:dyDescent="0.25">
      <c r="B74" s="22" t="s">
        <v>29</v>
      </c>
      <c r="C74" s="18">
        <v>45264</v>
      </c>
      <c r="D74" s="200" t="s">
        <v>86</v>
      </c>
      <c r="E74" s="201" t="s">
        <v>86</v>
      </c>
      <c r="F74" s="205" t="s">
        <v>87</v>
      </c>
      <c r="G74" s="205" t="s">
        <v>87</v>
      </c>
      <c r="H74" s="205" t="s">
        <v>87</v>
      </c>
      <c r="I74" s="33"/>
      <c r="J74" s="203" t="s">
        <v>88</v>
      </c>
      <c r="K74" s="203" t="s">
        <v>88</v>
      </c>
      <c r="L74" s="265"/>
    </row>
    <row r="75" spans="2:12" x14ac:dyDescent="0.25">
      <c r="B75" s="22" t="s">
        <v>31</v>
      </c>
      <c r="C75" s="18">
        <v>45265</v>
      </c>
      <c r="D75" s="211" t="s">
        <v>94</v>
      </c>
      <c r="E75" s="189" t="s">
        <v>94</v>
      </c>
      <c r="F75" s="189" t="s">
        <v>94</v>
      </c>
      <c r="G75" s="202" t="s">
        <v>90</v>
      </c>
      <c r="H75" s="202" t="s">
        <v>90</v>
      </c>
      <c r="I75" s="33"/>
      <c r="J75" s="203" t="s">
        <v>88</v>
      </c>
      <c r="K75" s="203" t="s">
        <v>88</v>
      </c>
      <c r="L75" s="265"/>
    </row>
    <row r="76" spans="2:12" x14ac:dyDescent="0.25">
      <c r="B76" s="22" t="s">
        <v>33</v>
      </c>
      <c r="C76" s="18">
        <v>45266</v>
      </c>
      <c r="D76" s="200" t="s">
        <v>86</v>
      </c>
      <c r="E76" s="201" t="s">
        <v>86</v>
      </c>
      <c r="F76" s="205" t="s">
        <v>87</v>
      </c>
      <c r="G76" s="205" t="s">
        <v>87</v>
      </c>
      <c r="I76" s="33"/>
      <c r="J76" s="203" t="s">
        <v>88</v>
      </c>
      <c r="K76" s="203" t="s">
        <v>88</v>
      </c>
      <c r="L76" s="265"/>
    </row>
    <row r="77" spans="2:12" x14ac:dyDescent="0.25">
      <c r="B77" s="22" t="s">
        <v>35</v>
      </c>
      <c r="C77" s="18">
        <v>45267</v>
      </c>
      <c r="D77" s="210" t="s">
        <v>95</v>
      </c>
      <c r="E77" s="188" t="s">
        <v>95</v>
      </c>
      <c r="F77" s="189" t="s">
        <v>94</v>
      </c>
      <c r="G77" s="189" t="s">
        <v>94</v>
      </c>
      <c r="I77" s="33"/>
      <c r="J77" s="203" t="s">
        <v>88</v>
      </c>
      <c r="K77" s="203" t="s">
        <v>88</v>
      </c>
      <c r="L77" s="265"/>
    </row>
    <row r="78" spans="2:12" x14ac:dyDescent="0.25">
      <c r="B78" s="20" t="s">
        <v>37</v>
      </c>
      <c r="C78" s="21">
        <v>45268</v>
      </c>
      <c r="D78" s="102"/>
      <c r="E78" s="103"/>
      <c r="F78" s="103"/>
      <c r="G78" s="103"/>
      <c r="H78" s="103"/>
      <c r="I78" s="103"/>
      <c r="J78" s="103"/>
      <c r="K78" s="103"/>
      <c r="L78" s="104"/>
    </row>
    <row r="79" spans="2:12" x14ac:dyDescent="0.25">
      <c r="B79" s="20" t="s">
        <v>39</v>
      </c>
      <c r="C79" s="21">
        <v>45269</v>
      </c>
      <c r="D79" s="102"/>
      <c r="E79" s="103"/>
      <c r="F79" s="103"/>
      <c r="G79" s="103"/>
      <c r="H79" s="103"/>
      <c r="I79" s="103"/>
      <c r="J79" s="103"/>
      <c r="K79" s="103"/>
      <c r="L79" s="104"/>
    </row>
    <row r="80" spans="2:12" x14ac:dyDescent="0.25">
      <c r="B80" s="20" t="s">
        <v>40</v>
      </c>
      <c r="C80" s="21">
        <v>45270</v>
      </c>
      <c r="D80" s="102"/>
      <c r="E80" s="103"/>
      <c r="F80" s="103"/>
      <c r="G80" s="103"/>
      <c r="H80" s="103"/>
      <c r="I80" s="103"/>
      <c r="J80" s="103"/>
      <c r="K80" s="103"/>
      <c r="L80" s="104"/>
    </row>
    <row r="81" spans="2:12" x14ac:dyDescent="0.25">
      <c r="B81" s="17" t="s">
        <v>29</v>
      </c>
      <c r="C81" s="18">
        <v>45271</v>
      </c>
      <c r="D81" s="84" t="s">
        <v>69</v>
      </c>
      <c r="E81" s="85"/>
      <c r="F81" s="85"/>
      <c r="G81" s="85"/>
      <c r="H81" s="85"/>
      <c r="I81" s="85"/>
      <c r="J81" s="85"/>
      <c r="K81" s="85"/>
      <c r="L81" s="86"/>
    </row>
    <row r="82" spans="2:12" x14ac:dyDescent="0.25">
      <c r="B82" s="17" t="s">
        <v>31</v>
      </c>
      <c r="C82" s="18">
        <v>45272</v>
      </c>
      <c r="D82" s="87"/>
      <c r="E82" s="88"/>
      <c r="F82" s="88"/>
      <c r="G82" s="88"/>
      <c r="H82" s="88"/>
      <c r="I82" s="88"/>
      <c r="J82" s="88"/>
      <c r="K82" s="88"/>
      <c r="L82" s="89"/>
    </row>
    <row r="83" spans="2:12" x14ac:dyDescent="0.25">
      <c r="B83" s="22" t="s">
        <v>33</v>
      </c>
      <c r="C83" s="18">
        <v>45273</v>
      </c>
      <c r="D83" s="87"/>
      <c r="E83" s="88"/>
      <c r="F83" s="88"/>
      <c r="G83" s="88"/>
      <c r="H83" s="88"/>
      <c r="I83" s="88"/>
      <c r="J83" s="88"/>
      <c r="K83" s="88"/>
      <c r="L83" s="89"/>
    </row>
    <row r="84" spans="2:12" x14ac:dyDescent="0.25">
      <c r="B84" s="17" t="s">
        <v>35</v>
      </c>
      <c r="C84" s="18">
        <v>45274</v>
      </c>
      <c r="D84" s="87"/>
      <c r="E84" s="88"/>
      <c r="F84" s="88"/>
      <c r="G84" s="88"/>
      <c r="H84" s="88"/>
      <c r="I84" s="88"/>
      <c r="J84" s="88"/>
      <c r="K84" s="88"/>
      <c r="L84" s="89"/>
    </row>
    <row r="85" spans="2:12" x14ac:dyDescent="0.25">
      <c r="B85" s="17" t="s">
        <v>37</v>
      </c>
      <c r="C85" s="18">
        <v>45275</v>
      </c>
      <c r="D85" s="90"/>
      <c r="E85" s="91"/>
      <c r="F85" s="91"/>
      <c r="G85" s="91"/>
      <c r="H85" s="91"/>
      <c r="I85" s="91"/>
      <c r="J85" s="91"/>
      <c r="K85" s="91"/>
      <c r="L85" s="92"/>
    </row>
    <row r="86" spans="2:12" x14ac:dyDescent="0.25">
      <c r="B86" s="20" t="s">
        <v>39</v>
      </c>
      <c r="C86" s="21">
        <v>45276</v>
      </c>
      <c r="D86" s="102"/>
      <c r="E86" s="103"/>
      <c r="F86" s="103"/>
      <c r="G86" s="103"/>
      <c r="H86" s="103"/>
      <c r="I86" s="103"/>
      <c r="J86" s="103"/>
      <c r="K86" s="103"/>
      <c r="L86" s="104"/>
    </row>
    <row r="87" spans="2:12" x14ac:dyDescent="0.25">
      <c r="B87" s="20" t="s">
        <v>40</v>
      </c>
      <c r="C87" s="21">
        <v>45277</v>
      </c>
      <c r="D87" s="102"/>
      <c r="E87" s="103"/>
      <c r="F87" s="103"/>
      <c r="G87" s="103"/>
      <c r="H87" s="103"/>
      <c r="I87" s="103"/>
      <c r="J87" s="103"/>
      <c r="K87" s="103"/>
      <c r="L87" s="104"/>
    </row>
    <row r="88" spans="2:12" x14ac:dyDescent="0.25">
      <c r="B88" s="20" t="s">
        <v>29</v>
      </c>
      <c r="C88" s="21">
        <v>45278</v>
      </c>
      <c r="D88" s="141" t="s">
        <v>96</v>
      </c>
      <c r="E88" s="142"/>
      <c r="F88" s="142"/>
      <c r="G88" s="142"/>
      <c r="H88" s="142"/>
      <c r="I88" s="142"/>
      <c r="J88" s="142"/>
      <c r="K88" s="142"/>
      <c r="L88" s="143"/>
    </row>
    <row r="89" spans="2:12" x14ac:dyDescent="0.25">
      <c r="B89" s="20" t="s">
        <v>31</v>
      </c>
      <c r="C89" s="21">
        <v>45300</v>
      </c>
      <c r="D89" s="141"/>
      <c r="E89" s="142"/>
      <c r="F89" s="142"/>
      <c r="G89" s="142"/>
      <c r="H89" s="142"/>
      <c r="I89" s="142"/>
      <c r="J89" s="142"/>
      <c r="K89" s="142"/>
      <c r="L89" s="143"/>
    </row>
    <row r="90" spans="2:12" x14ac:dyDescent="0.25">
      <c r="B90" s="17" t="s">
        <v>33</v>
      </c>
      <c r="C90" s="18">
        <v>45301</v>
      </c>
      <c r="D90" s="210" t="s">
        <v>95</v>
      </c>
      <c r="E90" s="188" t="s">
        <v>95</v>
      </c>
      <c r="F90" s="189" t="s">
        <v>94</v>
      </c>
      <c r="G90" s="189" t="s">
        <v>94</v>
      </c>
      <c r="I90" s="203" t="s">
        <v>88</v>
      </c>
      <c r="J90" s="203" t="s">
        <v>88</v>
      </c>
      <c r="K90" s="203" t="s">
        <v>88</v>
      </c>
      <c r="L90" s="265"/>
    </row>
    <row r="91" spans="2:12" x14ac:dyDescent="0.25">
      <c r="B91" s="17" t="s">
        <v>35</v>
      </c>
      <c r="C91" s="18">
        <v>45302</v>
      </c>
      <c r="D91" s="200" t="s">
        <v>86</v>
      </c>
      <c r="E91" s="201" t="s">
        <v>86</v>
      </c>
      <c r="F91" s="189" t="s">
        <v>94</v>
      </c>
      <c r="G91" s="189" t="s">
        <v>94</v>
      </c>
      <c r="I91" s="33"/>
      <c r="J91" s="33"/>
      <c r="K91" s="33"/>
      <c r="L91" s="265"/>
    </row>
    <row r="92" spans="2:12" x14ac:dyDescent="0.25">
      <c r="B92" s="17" t="s">
        <v>37</v>
      </c>
      <c r="C92" s="18">
        <v>45303</v>
      </c>
      <c r="D92" s="210" t="s">
        <v>95</v>
      </c>
      <c r="E92" s="188" t="s">
        <v>95</v>
      </c>
      <c r="F92" s="189" t="s">
        <v>94</v>
      </c>
      <c r="G92" s="189" t="s">
        <v>94</v>
      </c>
      <c r="I92" s="33"/>
      <c r="J92" s="33"/>
      <c r="K92" s="33"/>
      <c r="L92" s="265"/>
    </row>
    <row r="93" spans="2:12" x14ac:dyDescent="0.25">
      <c r="B93" s="20" t="s">
        <v>39</v>
      </c>
      <c r="C93" s="21">
        <v>45304</v>
      </c>
      <c r="D93" s="102"/>
      <c r="E93" s="103"/>
      <c r="F93" s="103"/>
      <c r="G93" s="103"/>
      <c r="H93" s="103"/>
      <c r="I93" s="103"/>
      <c r="J93" s="103"/>
      <c r="K93" s="103"/>
      <c r="L93" s="104"/>
    </row>
    <row r="94" spans="2:12" x14ac:dyDescent="0.25">
      <c r="B94" s="20" t="s">
        <v>40</v>
      </c>
      <c r="C94" s="21">
        <v>45305</v>
      </c>
      <c r="D94" s="102"/>
      <c r="E94" s="103"/>
      <c r="F94" s="103"/>
      <c r="G94" s="103"/>
      <c r="H94" s="103"/>
      <c r="I94" s="103"/>
      <c r="J94" s="103"/>
      <c r="K94" s="103"/>
      <c r="L94" s="104"/>
    </row>
    <row r="95" spans="2:12" x14ac:dyDescent="0.25">
      <c r="B95" s="17" t="s">
        <v>29</v>
      </c>
      <c r="C95" s="18">
        <v>45306</v>
      </c>
      <c r="D95" s="84" t="s">
        <v>69</v>
      </c>
      <c r="E95" s="85"/>
      <c r="F95" s="85"/>
      <c r="G95" s="85"/>
      <c r="H95" s="85"/>
      <c r="I95" s="85"/>
      <c r="J95" s="85"/>
      <c r="K95" s="85"/>
      <c r="L95" s="86"/>
    </row>
    <row r="96" spans="2:12" x14ac:dyDescent="0.25">
      <c r="B96" s="17" t="s">
        <v>31</v>
      </c>
      <c r="C96" s="18">
        <v>45307</v>
      </c>
      <c r="D96" s="87"/>
      <c r="E96" s="88"/>
      <c r="F96" s="88"/>
      <c r="G96" s="88"/>
      <c r="H96" s="88"/>
      <c r="I96" s="88"/>
      <c r="J96" s="88"/>
      <c r="K96" s="88"/>
      <c r="L96" s="89"/>
    </row>
    <row r="97" spans="2:12" x14ac:dyDescent="0.25">
      <c r="B97" s="17" t="s">
        <v>33</v>
      </c>
      <c r="C97" s="18">
        <v>45308</v>
      </c>
      <c r="D97" s="87"/>
      <c r="E97" s="88"/>
      <c r="F97" s="88"/>
      <c r="G97" s="88"/>
      <c r="H97" s="88"/>
      <c r="I97" s="88"/>
      <c r="J97" s="88"/>
      <c r="K97" s="88"/>
      <c r="L97" s="89"/>
    </row>
    <row r="98" spans="2:12" x14ac:dyDescent="0.25">
      <c r="B98" s="17" t="s">
        <v>35</v>
      </c>
      <c r="C98" s="18">
        <v>45309</v>
      </c>
      <c r="D98" s="87"/>
      <c r="E98" s="88"/>
      <c r="F98" s="88"/>
      <c r="G98" s="88"/>
      <c r="H98" s="88"/>
      <c r="I98" s="88"/>
      <c r="J98" s="88"/>
      <c r="K98" s="88"/>
      <c r="L98" s="89"/>
    </row>
    <row r="99" spans="2:12" ht="15.75" thickBot="1" x14ac:dyDescent="0.3">
      <c r="B99" s="217" t="s">
        <v>37</v>
      </c>
      <c r="C99" s="218">
        <v>45310</v>
      </c>
      <c r="D99" s="151"/>
      <c r="E99" s="152"/>
      <c r="F99" s="152"/>
      <c r="G99" s="152"/>
      <c r="H99" s="152"/>
      <c r="I99" s="152"/>
      <c r="J99" s="152"/>
      <c r="K99" s="152"/>
      <c r="L99" s="153"/>
    </row>
    <row r="100" spans="2:12" x14ac:dyDescent="0.25">
      <c r="B100" s="236" t="s">
        <v>47</v>
      </c>
      <c r="C100" s="237"/>
      <c r="D100" s="238"/>
      <c r="E100" s="238"/>
      <c r="F100" s="238"/>
      <c r="G100" s="238"/>
      <c r="H100" s="238"/>
      <c r="I100" s="238"/>
      <c r="J100" s="238"/>
      <c r="K100" s="238"/>
      <c r="L100" s="239"/>
    </row>
    <row r="101" spans="2:12" ht="15.75" thickBot="1" x14ac:dyDescent="0.3">
      <c r="B101" s="240"/>
      <c r="C101" s="241"/>
      <c r="D101" s="241"/>
      <c r="E101" s="241"/>
      <c r="F101" s="241"/>
      <c r="G101" s="241"/>
      <c r="H101" s="241"/>
      <c r="I101" s="241"/>
      <c r="J101" s="241"/>
      <c r="K101" s="241"/>
      <c r="L101" s="242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2:1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2:1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2:1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2:1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2:1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2:1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2:1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2:1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2:1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2:12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2:12" x14ac:dyDescent="0.25">
      <c r="B886" s="43"/>
      <c r="C886" s="43"/>
      <c r="D886" s="43"/>
      <c r="E886" s="43"/>
      <c r="F886" s="43"/>
      <c r="G886" s="43"/>
      <c r="H886" s="43"/>
      <c r="I886" s="44"/>
      <c r="J886" s="44"/>
      <c r="K886" s="44"/>
      <c r="L886" s="44"/>
    </row>
  </sheetData>
  <mergeCells count="49">
    <mergeCell ref="D94:L94"/>
    <mergeCell ref="D95:L99"/>
    <mergeCell ref="B100:L101"/>
    <mergeCell ref="D80:L80"/>
    <mergeCell ref="D81:L85"/>
    <mergeCell ref="D86:L86"/>
    <mergeCell ref="D87:L87"/>
    <mergeCell ref="D88:L89"/>
    <mergeCell ref="D93:L93"/>
    <mergeCell ref="D66:L66"/>
    <mergeCell ref="D67:L71"/>
    <mergeCell ref="D72:L72"/>
    <mergeCell ref="D73:L73"/>
    <mergeCell ref="D78:L78"/>
    <mergeCell ref="D79:L79"/>
    <mergeCell ref="D51:L51"/>
    <mergeCell ref="D52:L52"/>
    <mergeCell ref="D53:L57"/>
    <mergeCell ref="D58:L58"/>
    <mergeCell ref="D59:L59"/>
    <mergeCell ref="D65:L65"/>
    <mergeCell ref="D31:L31"/>
    <mergeCell ref="D37:L37"/>
    <mergeCell ref="D38:L38"/>
    <mergeCell ref="D39:L43"/>
    <mergeCell ref="D44:L44"/>
    <mergeCell ref="D45:L45"/>
    <mergeCell ref="D16:L16"/>
    <mergeCell ref="D17:L17"/>
    <mergeCell ref="D23:L23"/>
    <mergeCell ref="D24:L24"/>
    <mergeCell ref="D25:L29"/>
    <mergeCell ref="D30:L30"/>
    <mergeCell ref="L6:L8"/>
    <mergeCell ref="B8:C8"/>
    <mergeCell ref="F8:G8"/>
    <mergeCell ref="B9:L9"/>
    <mergeCell ref="B10:C10"/>
    <mergeCell ref="D11:L15"/>
    <mergeCell ref="B2:L2"/>
    <mergeCell ref="B3:L3"/>
    <mergeCell ref="B4:L4"/>
    <mergeCell ref="B5:L5"/>
    <mergeCell ref="B6:C7"/>
    <mergeCell ref="D6:D7"/>
    <mergeCell ref="E6:G7"/>
    <mergeCell ref="H6:H7"/>
    <mergeCell ref="I6:I7"/>
    <mergeCell ref="J6:K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B6441-3CB6-4AC9-BECE-C2B795535B33}">
  <sheetPr>
    <tabColor rgb="FFFFC000"/>
  </sheetPr>
  <dimension ref="A1:R1387"/>
  <sheetViews>
    <sheetView workbookViewId="0">
      <selection sqref="A1:R1048576"/>
    </sheetView>
  </sheetViews>
  <sheetFormatPr defaultRowHeight="15" x14ac:dyDescent="0.25"/>
  <cols>
    <col min="1" max="1" width="9.140625" style="2"/>
    <col min="2" max="4" width="18.85546875" style="33" customWidth="1"/>
    <col min="5" max="5" width="20" style="33" bestFit="1" customWidth="1"/>
    <col min="6" max="6" width="21.140625" style="33" customWidth="1"/>
    <col min="7" max="8" width="20.140625" style="33" bestFit="1" customWidth="1"/>
    <col min="9" max="9" width="18.85546875" style="33" customWidth="1"/>
    <col min="10" max="12" width="18.85546875" style="45" customWidth="1"/>
    <col min="13" max="13" width="14" style="2" customWidth="1"/>
    <col min="14" max="14" width="14.140625" style="2" customWidth="1"/>
    <col min="15" max="18" width="9.140625" style="2"/>
  </cols>
  <sheetData>
    <row r="1" spans="2:18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8" ht="23.25" x14ac:dyDescent="0.25">
      <c r="B2" s="266" t="s">
        <v>0</v>
      </c>
      <c r="C2" s="267"/>
      <c r="D2" s="267"/>
      <c r="E2" s="267"/>
      <c r="F2" s="267"/>
      <c r="G2" s="267"/>
      <c r="H2" s="267"/>
      <c r="I2" s="267"/>
      <c r="J2" s="267"/>
      <c r="K2" s="267"/>
      <c r="L2" s="268"/>
    </row>
    <row r="3" spans="2:18" ht="20.25" x14ac:dyDescent="0.25">
      <c r="B3" s="269" t="s">
        <v>1</v>
      </c>
      <c r="C3" s="270"/>
      <c r="D3" s="270"/>
      <c r="E3" s="270"/>
      <c r="F3" s="270"/>
      <c r="G3" s="270"/>
      <c r="H3" s="270"/>
      <c r="I3" s="270"/>
      <c r="J3" s="270"/>
      <c r="K3" s="270"/>
      <c r="L3" s="271"/>
    </row>
    <row r="4" spans="2:18" ht="19.5" thickBot="1" x14ac:dyDescent="0.3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2:18" ht="24" thickBot="1" x14ac:dyDescent="0.3">
      <c r="B5" s="167" t="s">
        <v>112</v>
      </c>
      <c r="C5" s="168"/>
      <c r="D5" s="168"/>
      <c r="E5" s="115"/>
      <c r="F5" s="115"/>
      <c r="G5" s="115"/>
      <c r="H5" s="115"/>
      <c r="I5" s="115"/>
      <c r="J5" s="115"/>
      <c r="K5" s="115"/>
      <c r="L5" s="116"/>
    </row>
    <row r="6" spans="2:18" x14ac:dyDescent="0.25">
      <c r="B6" s="117" t="s">
        <v>113</v>
      </c>
      <c r="C6" s="118"/>
      <c r="D6" s="272"/>
      <c r="E6" s="273" t="s">
        <v>114</v>
      </c>
      <c r="F6" s="274" t="s">
        <v>115</v>
      </c>
      <c r="G6" s="275" t="s">
        <v>116</v>
      </c>
      <c r="H6" s="275"/>
      <c r="I6" s="275"/>
      <c r="J6" s="276" t="s">
        <v>117</v>
      </c>
      <c r="K6" s="277"/>
      <c r="L6" s="278"/>
    </row>
    <row r="7" spans="2:18" ht="36" x14ac:dyDescent="0.25">
      <c r="B7" s="119" t="s">
        <v>4</v>
      </c>
      <c r="C7" s="120"/>
      <c r="D7" s="279"/>
      <c r="E7" s="280"/>
      <c r="F7" s="281"/>
      <c r="G7" s="282" t="s">
        <v>118</v>
      </c>
      <c r="H7" s="282" t="s">
        <v>119</v>
      </c>
      <c r="I7" s="282" t="s">
        <v>120</v>
      </c>
      <c r="J7" s="283"/>
      <c r="K7" s="284"/>
      <c r="L7" s="285"/>
    </row>
    <row r="8" spans="2:18" ht="60.75" thickBot="1" x14ac:dyDescent="0.3">
      <c r="B8" s="149" t="s">
        <v>12</v>
      </c>
      <c r="C8" s="150"/>
      <c r="D8" s="286"/>
      <c r="E8" s="287" t="s">
        <v>121</v>
      </c>
      <c r="F8" s="47" t="s">
        <v>122</v>
      </c>
      <c r="G8" s="47" t="s">
        <v>123</v>
      </c>
      <c r="H8" s="47" t="s">
        <v>124</v>
      </c>
      <c r="I8" s="47" t="s">
        <v>125</v>
      </c>
      <c r="J8" s="283"/>
      <c r="K8" s="284"/>
      <c r="L8" s="285"/>
    </row>
    <row r="9" spans="2:18" ht="18.75" thickBot="1" x14ac:dyDescent="0.3">
      <c r="B9" s="288" t="s">
        <v>126</v>
      </c>
      <c r="C9" s="289"/>
      <c r="D9" s="289"/>
      <c r="E9" s="289"/>
      <c r="F9" s="289"/>
      <c r="G9" s="289"/>
      <c r="H9" s="289"/>
      <c r="I9" s="289"/>
      <c r="J9" s="289"/>
      <c r="K9" s="289"/>
      <c r="L9" s="290"/>
    </row>
    <row r="10" spans="2:18" ht="15.75" thickBot="1" x14ac:dyDescent="0.3">
      <c r="B10" s="139" t="s">
        <v>19</v>
      </c>
      <c r="C10" s="232"/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10" t="s">
        <v>27</v>
      </c>
      <c r="K10" s="10" t="s">
        <v>28</v>
      </c>
      <c r="L10" s="11" t="s">
        <v>127</v>
      </c>
      <c r="M10" s="291"/>
      <c r="N10" s="291"/>
      <c r="O10" s="291"/>
      <c r="P10" s="291"/>
      <c r="Q10" s="291"/>
      <c r="R10" s="291"/>
    </row>
    <row r="11" spans="2:18" x14ac:dyDescent="0.25">
      <c r="B11" s="12" t="s">
        <v>29</v>
      </c>
      <c r="C11" s="13">
        <v>45201</v>
      </c>
      <c r="D11" s="292" t="s">
        <v>128</v>
      </c>
      <c r="E11" s="293" t="s">
        <v>128</v>
      </c>
      <c r="F11" s="293" t="s">
        <v>128</v>
      </c>
      <c r="G11" s="294" t="s">
        <v>129</v>
      </c>
      <c r="H11" s="294" t="s">
        <v>129</v>
      </c>
      <c r="I11" s="14"/>
      <c r="J11" s="197" t="s">
        <v>130</v>
      </c>
      <c r="K11" s="197" t="s">
        <v>130</v>
      </c>
      <c r="L11" s="199"/>
      <c r="M11" s="291"/>
      <c r="N11" s="291" t="s">
        <v>128</v>
      </c>
      <c r="O11" s="291">
        <f>COUNTIF(D11:L71,"Fisiologia II")</f>
        <v>49</v>
      </c>
      <c r="Q11" s="291"/>
      <c r="R11" s="291"/>
    </row>
    <row r="12" spans="2:18" x14ac:dyDescent="0.25">
      <c r="B12" s="17" t="s">
        <v>31</v>
      </c>
      <c r="C12" s="18">
        <v>45202</v>
      </c>
      <c r="D12" s="295" t="s">
        <v>128</v>
      </c>
      <c r="E12" s="296" t="s">
        <v>128</v>
      </c>
      <c r="F12" s="296" t="s">
        <v>128</v>
      </c>
      <c r="G12" s="297" t="s">
        <v>129</v>
      </c>
      <c r="H12" s="297" t="s">
        <v>129</v>
      </c>
      <c r="I12" s="19"/>
      <c r="J12" s="205" t="s">
        <v>130</v>
      </c>
      <c r="K12" s="205" t="s">
        <v>130</v>
      </c>
      <c r="L12" s="204"/>
      <c r="M12" s="291"/>
      <c r="N12" s="291" t="s">
        <v>131</v>
      </c>
      <c r="O12" s="291">
        <f>COUNTIF(D11:L71,"Patol. Gen. ed Immunol.")</f>
        <v>49</v>
      </c>
      <c r="Q12" s="291"/>
      <c r="R12" s="291"/>
    </row>
    <row r="13" spans="2:18" x14ac:dyDescent="0.25">
      <c r="B13" s="17" t="s">
        <v>33</v>
      </c>
      <c r="C13" s="18">
        <v>45203</v>
      </c>
      <c r="D13" s="295" t="s">
        <v>128</v>
      </c>
      <c r="E13" s="296" t="s">
        <v>128</v>
      </c>
      <c r="F13" s="296" t="s">
        <v>128</v>
      </c>
      <c r="G13" s="297" t="s">
        <v>129</v>
      </c>
      <c r="H13" s="297" t="s">
        <v>129</v>
      </c>
      <c r="I13" s="298"/>
      <c r="J13" s="205" t="s">
        <v>130</v>
      </c>
      <c r="K13" s="205" t="s">
        <v>130</v>
      </c>
      <c r="L13" s="204"/>
      <c r="M13" s="291"/>
      <c r="N13" s="291" t="s">
        <v>132</v>
      </c>
      <c r="O13" s="291">
        <f>COUNTIF(D11:L71,"Biochimica Clin.")</f>
        <v>14</v>
      </c>
      <c r="Q13" s="291"/>
      <c r="R13" s="291"/>
    </row>
    <row r="14" spans="2:18" x14ac:dyDescent="0.25">
      <c r="B14" s="17" t="s">
        <v>35</v>
      </c>
      <c r="C14" s="18">
        <v>45204</v>
      </c>
      <c r="D14" s="295" t="s">
        <v>128</v>
      </c>
      <c r="E14" s="296" t="s">
        <v>128</v>
      </c>
      <c r="F14" s="296" t="s">
        <v>128</v>
      </c>
      <c r="G14" s="297" t="s">
        <v>129</v>
      </c>
      <c r="H14" s="297" t="s">
        <v>129</v>
      </c>
      <c r="I14" s="19"/>
      <c r="J14" s="205" t="s">
        <v>130</v>
      </c>
      <c r="K14" s="205" t="s">
        <v>130</v>
      </c>
      <c r="L14" s="204"/>
      <c r="M14" s="291"/>
      <c r="N14" s="291" t="s">
        <v>133</v>
      </c>
      <c r="O14" s="291">
        <f>COUNTIF(D11:L71,"Patologia Clin.")</f>
        <v>14</v>
      </c>
      <c r="Q14" s="291"/>
      <c r="R14" s="291"/>
    </row>
    <row r="15" spans="2:18" x14ac:dyDescent="0.25">
      <c r="B15" s="17" t="s">
        <v>37</v>
      </c>
      <c r="C15" s="18">
        <v>45205</v>
      </c>
      <c r="D15" s="295" t="s">
        <v>128</v>
      </c>
      <c r="E15" s="296" t="s">
        <v>128</v>
      </c>
      <c r="F15" s="296" t="s">
        <v>128</v>
      </c>
      <c r="G15" s="297" t="s">
        <v>129</v>
      </c>
      <c r="H15" s="297" t="s">
        <v>129</v>
      </c>
      <c r="I15" s="19"/>
      <c r="J15" s="205" t="s">
        <v>130</v>
      </c>
      <c r="K15" s="205" t="s">
        <v>130</v>
      </c>
      <c r="L15" s="299"/>
      <c r="M15" s="291"/>
      <c r="N15" s="291" t="s">
        <v>134</v>
      </c>
      <c r="O15" s="291">
        <f>COUNTIF(D12:L71,"Microbiologia Clin.")</f>
        <v>14</v>
      </c>
      <c r="Q15" s="291"/>
      <c r="R15" s="291"/>
    </row>
    <row r="16" spans="2:18" x14ac:dyDescent="0.25">
      <c r="B16" s="20" t="s">
        <v>39</v>
      </c>
      <c r="C16" s="21">
        <v>45206</v>
      </c>
      <c r="D16" s="300"/>
      <c r="E16" s="301"/>
      <c r="F16" s="301"/>
      <c r="G16" s="301"/>
      <c r="H16" s="301"/>
      <c r="I16" s="301"/>
      <c r="J16" s="301"/>
      <c r="K16" s="301"/>
      <c r="L16" s="302"/>
      <c r="M16" s="291"/>
      <c r="N16" s="291"/>
      <c r="O16" s="291"/>
      <c r="P16" s="291"/>
      <c r="Q16" s="291"/>
      <c r="R16" s="291"/>
    </row>
    <row r="17" spans="2:18" x14ac:dyDescent="0.25">
      <c r="B17" s="20" t="s">
        <v>40</v>
      </c>
      <c r="C17" s="21">
        <v>45207</v>
      </c>
      <c r="D17" s="300"/>
      <c r="E17" s="301"/>
      <c r="F17" s="301"/>
      <c r="G17" s="301"/>
      <c r="H17" s="301"/>
      <c r="I17" s="301"/>
      <c r="J17" s="301"/>
      <c r="K17" s="301"/>
      <c r="L17" s="302"/>
      <c r="M17" s="291"/>
      <c r="N17" s="291"/>
      <c r="O17" s="291"/>
      <c r="P17" s="291"/>
      <c r="Q17" s="291"/>
      <c r="R17" s="291"/>
    </row>
    <row r="18" spans="2:18" x14ac:dyDescent="0.25">
      <c r="B18" s="17" t="s">
        <v>29</v>
      </c>
      <c r="C18" s="18">
        <v>45208</v>
      </c>
      <c r="D18" s="303" t="s">
        <v>69</v>
      </c>
      <c r="E18" s="304"/>
      <c r="F18" s="304"/>
      <c r="G18" s="304"/>
      <c r="H18" s="304"/>
      <c r="I18" s="304"/>
      <c r="J18" s="304"/>
      <c r="K18" s="304"/>
      <c r="L18" s="305"/>
      <c r="M18" s="291"/>
      <c r="N18" s="291"/>
      <c r="O18" s="291"/>
      <c r="P18" s="291"/>
      <c r="Q18" s="291"/>
      <c r="R18" s="291"/>
    </row>
    <row r="19" spans="2:18" x14ac:dyDescent="0.25">
      <c r="B19" s="17" t="s">
        <v>31</v>
      </c>
      <c r="C19" s="18">
        <v>45209</v>
      </c>
      <c r="D19" s="303"/>
      <c r="E19" s="304"/>
      <c r="F19" s="304"/>
      <c r="G19" s="304"/>
      <c r="H19" s="304"/>
      <c r="I19" s="304"/>
      <c r="J19" s="304"/>
      <c r="K19" s="304"/>
      <c r="L19" s="305"/>
      <c r="M19" s="291"/>
      <c r="N19" s="291"/>
      <c r="O19" s="291"/>
      <c r="P19" s="291"/>
      <c r="Q19" s="291"/>
      <c r="R19" s="291"/>
    </row>
    <row r="20" spans="2:18" x14ac:dyDescent="0.25">
      <c r="B20" s="17" t="s">
        <v>33</v>
      </c>
      <c r="C20" s="18">
        <v>45210</v>
      </c>
      <c r="D20" s="303"/>
      <c r="E20" s="304"/>
      <c r="F20" s="304"/>
      <c r="G20" s="304"/>
      <c r="H20" s="304"/>
      <c r="I20" s="304"/>
      <c r="J20" s="304"/>
      <c r="K20" s="304"/>
      <c r="L20" s="305"/>
      <c r="M20" s="291"/>
      <c r="N20" s="291"/>
      <c r="O20" s="291"/>
      <c r="P20" s="291"/>
      <c r="Q20" s="291"/>
      <c r="R20" s="291"/>
    </row>
    <row r="21" spans="2:18" x14ac:dyDescent="0.25">
      <c r="B21" s="17" t="s">
        <v>35</v>
      </c>
      <c r="C21" s="18">
        <v>45211</v>
      </c>
      <c r="D21" s="303"/>
      <c r="E21" s="304"/>
      <c r="F21" s="304"/>
      <c r="G21" s="304"/>
      <c r="H21" s="304"/>
      <c r="I21" s="304"/>
      <c r="J21" s="304"/>
      <c r="K21" s="304"/>
      <c r="L21" s="305"/>
      <c r="M21" s="291"/>
      <c r="N21" s="291"/>
      <c r="O21" s="291"/>
      <c r="P21" s="291"/>
      <c r="Q21" s="291"/>
      <c r="R21" s="291"/>
    </row>
    <row r="22" spans="2:18" x14ac:dyDescent="0.25">
      <c r="B22" s="17" t="s">
        <v>37</v>
      </c>
      <c r="C22" s="18">
        <v>45212</v>
      </c>
      <c r="D22" s="303"/>
      <c r="E22" s="304"/>
      <c r="F22" s="304"/>
      <c r="G22" s="304"/>
      <c r="H22" s="304"/>
      <c r="I22" s="304"/>
      <c r="J22" s="304"/>
      <c r="K22" s="304"/>
      <c r="L22" s="305"/>
      <c r="M22" s="291"/>
      <c r="N22" s="291"/>
      <c r="O22" s="291"/>
      <c r="P22" s="291"/>
      <c r="Q22" s="291"/>
      <c r="R22" s="291"/>
    </row>
    <row r="23" spans="2:18" x14ac:dyDescent="0.25">
      <c r="B23" s="20" t="s">
        <v>39</v>
      </c>
      <c r="C23" s="21">
        <v>45213</v>
      </c>
      <c r="D23" s="300"/>
      <c r="E23" s="301"/>
      <c r="F23" s="301"/>
      <c r="G23" s="301"/>
      <c r="H23" s="301"/>
      <c r="I23" s="301"/>
      <c r="J23" s="301"/>
      <c r="K23" s="301"/>
      <c r="L23" s="302"/>
      <c r="M23" s="291"/>
      <c r="N23" s="291"/>
      <c r="O23" s="291"/>
      <c r="P23" s="291"/>
      <c r="Q23" s="291"/>
      <c r="R23" s="291"/>
    </row>
    <row r="24" spans="2:18" x14ac:dyDescent="0.25">
      <c r="B24" s="20" t="s">
        <v>40</v>
      </c>
      <c r="C24" s="21">
        <v>45214</v>
      </c>
      <c r="D24" s="300"/>
      <c r="E24" s="301"/>
      <c r="F24" s="301"/>
      <c r="G24" s="301"/>
      <c r="H24" s="301"/>
      <c r="I24" s="301"/>
      <c r="J24" s="301"/>
      <c r="K24" s="301"/>
      <c r="L24" s="302"/>
      <c r="M24" s="291"/>
      <c r="N24" s="291"/>
      <c r="O24" s="291"/>
      <c r="P24" s="291"/>
      <c r="Q24" s="291"/>
      <c r="R24" s="291"/>
    </row>
    <row r="25" spans="2:18" x14ac:dyDescent="0.25">
      <c r="B25" s="22" t="s">
        <v>29</v>
      </c>
      <c r="C25" s="18">
        <v>45215</v>
      </c>
      <c r="D25" s="295" t="s">
        <v>128</v>
      </c>
      <c r="E25" s="296" t="s">
        <v>128</v>
      </c>
      <c r="F25" s="296" t="s">
        <v>128</v>
      </c>
      <c r="G25" s="297" t="s">
        <v>129</v>
      </c>
      <c r="H25" s="297" t="s">
        <v>129</v>
      </c>
      <c r="I25" s="19"/>
      <c r="J25" s="205" t="s">
        <v>130</v>
      </c>
      <c r="K25" s="205" t="s">
        <v>130</v>
      </c>
      <c r="L25" s="204"/>
      <c r="M25" s="291"/>
      <c r="N25" s="291"/>
      <c r="O25" s="291"/>
      <c r="P25" s="291"/>
      <c r="Q25" s="291"/>
      <c r="R25" s="291"/>
    </row>
    <row r="26" spans="2:18" x14ac:dyDescent="0.25">
      <c r="B26" s="17" t="s">
        <v>31</v>
      </c>
      <c r="C26" s="18">
        <v>45216</v>
      </c>
      <c r="D26" s="295" t="s">
        <v>128</v>
      </c>
      <c r="E26" s="296" t="s">
        <v>128</v>
      </c>
      <c r="F26" s="296" t="s">
        <v>128</v>
      </c>
      <c r="G26" s="297" t="s">
        <v>129</v>
      </c>
      <c r="H26" s="297" t="s">
        <v>129</v>
      </c>
      <c r="I26" s="19"/>
      <c r="J26" s="205" t="s">
        <v>130</v>
      </c>
      <c r="K26" s="205" t="s">
        <v>130</v>
      </c>
      <c r="L26" s="204"/>
      <c r="M26" s="291"/>
      <c r="N26" s="291"/>
      <c r="O26" s="291"/>
      <c r="P26" s="291"/>
      <c r="Q26" s="291"/>
      <c r="R26" s="291"/>
    </row>
    <row r="27" spans="2:18" x14ac:dyDescent="0.25">
      <c r="B27" s="17" t="s">
        <v>33</v>
      </c>
      <c r="C27" s="18">
        <v>45217</v>
      </c>
      <c r="D27" s="295" t="s">
        <v>128</v>
      </c>
      <c r="E27" s="296" t="s">
        <v>128</v>
      </c>
      <c r="F27" s="297" t="s">
        <v>129</v>
      </c>
      <c r="G27" s="297" t="s">
        <v>129</v>
      </c>
      <c r="H27" s="297" t="s">
        <v>129</v>
      </c>
      <c r="I27" s="298"/>
      <c r="J27" s="66" t="s">
        <v>133</v>
      </c>
      <c r="K27" s="66" t="s">
        <v>133</v>
      </c>
      <c r="L27" s="204"/>
      <c r="M27" s="291"/>
      <c r="N27" s="291"/>
      <c r="O27" s="291"/>
      <c r="P27" s="291"/>
      <c r="Q27" s="291"/>
      <c r="R27" s="291"/>
    </row>
    <row r="28" spans="2:18" x14ac:dyDescent="0.25">
      <c r="B28" s="17" t="s">
        <v>35</v>
      </c>
      <c r="C28" s="18">
        <v>45218</v>
      </c>
      <c r="D28" s="295" t="s">
        <v>128</v>
      </c>
      <c r="E28" s="296" t="s">
        <v>128</v>
      </c>
      <c r="F28" s="297" t="s">
        <v>129</v>
      </c>
      <c r="G28" s="297" t="s">
        <v>129</v>
      </c>
      <c r="H28" s="297" t="s">
        <v>129</v>
      </c>
      <c r="I28" s="19"/>
      <c r="J28" s="66" t="s">
        <v>133</v>
      </c>
      <c r="K28" s="66" t="s">
        <v>133</v>
      </c>
      <c r="L28" s="204"/>
      <c r="M28" s="291"/>
      <c r="N28" s="291"/>
      <c r="O28" s="291"/>
      <c r="P28" s="291"/>
      <c r="Q28" s="291"/>
      <c r="R28" s="291"/>
    </row>
    <row r="29" spans="2:18" x14ac:dyDescent="0.25">
      <c r="B29" s="17" t="s">
        <v>37</v>
      </c>
      <c r="C29" s="18">
        <v>45219</v>
      </c>
      <c r="D29" s="295" t="s">
        <v>128</v>
      </c>
      <c r="E29" s="296" t="s">
        <v>128</v>
      </c>
      <c r="F29" s="297" t="s">
        <v>129</v>
      </c>
      <c r="G29" s="297" t="s">
        <v>129</v>
      </c>
      <c r="H29" s="297" t="s">
        <v>129</v>
      </c>
      <c r="I29" s="19"/>
      <c r="J29" s="66" t="s">
        <v>133</v>
      </c>
      <c r="K29" s="66" t="s">
        <v>133</v>
      </c>
      <c r="L29" s="299"/>
      <c r="M29" s="291"/>
      <c r="N29" s="291"/>
      <c r="O29" s="291"/>
      <c r="P29" s="291"/>
      <c r="Q29" s="291"/>
      <c r="R29" s="291"/>
    </row>
    <row r="30" spans="2:18" x14ac:dyDescent="0.25">
      <c r="B30" s="20" t="s">
        <v>39</v>
      </c>
      <c r="C30" s="21">
        <v>45220</v>
      </c>
      <c r="D30" s="300"/>
      <c r="E30" s="301"/>
      <c r="F30" s="301"/>
      <c r="G30" s="301"/>
      <c r="H30" s="301"/>
      <c r="I30" s="301"/>
      <c r="J30" s="301"/>
      <c r="K30" s="301"/>
      <c r="L30" s="302"/>
      <c r="M30" s="291"/>
      <c r="N30" s="291"/>
      <c r="O30" s="291"/>
      <c r="P30" s="291"/>
      <c r="Q30" s="291"/>
      <c r="R30" s="291"/>
    </row>
    <row r="31" spans="2:18" x14ac:dyDescent="0.25">
      <c r="B31" s="20" t="s">
        <v>40</v>
      </c>
      <c r="C31" s="21">
        <v>45221</v>
      </c>
      <c r="D31" s="300"/>
      <c r="E31" s="301"/>
      <c r="F31" s="301"/>
      <c r="G31" s="301"/>
      <c r="H31" s="301"/>
      <c r="I31" s="301"/>
      <c r="J31" s="301"/>
      <c r="K31" s="301"/>
      <c r="L31" s="302"/>
      <c r="M31" s="291"/>
      <c r="N31" s="291"/>
      <c r="O31" s="291"/>
      <c r="P31" s="291"/>
      <c r="Q31" s="291"/>
      <c r="R31" s="291"/>
    </row>
    <row r="32" spans="2:18" x14ac:dyDescent="0.25">
      <c r="B32" s="17" t="s">
        <v>29</v>
      </c>
      <c r="C32" s="18">
        <v>45222</v>
      </c>
      <c r="D32" s="303" t="s">
        <v>69</v>
      </c>
      <c r="E32" s="304"/>
      <c r="F32" s="304"/>
      <c r="G32" s="304"/>
      <c r="H32" s="304"/>
      <c r="I32" s="304"/>
      <c r="J32" s="304"/>
      <c r="K32" s="304"/>
      <c r="L32" s="305"/>
      <c r="M32" s="291"/>
      <c r="N32" s="291"/>
      <c r="O32" s="291"/>
      <c r="P32" s="291"/>
      <c r="Q32" s="291"/>
      <c r="R32" s="291"/>
    </row>
    <row r="33" spans="2:18" x14ac:dyDescent="0.25">
      <c r="B33" s="17" t="s">
        <v>31</v>
      </c>
      <c r="C33" s="18">
        <v>45223</v>
      </c>
      <c r="D33" s="303"/>
      <c r="E33" s="304"/>
      <c r="F33" s="304"/>
      <c r="G33" s="304"/>
      <c r="H33" s="304"/>
      <c r="I33" s="304"/>
      <c r="J33" s="304"/>
      <c r="K33" s="304"/>
      <c r="L33" s="305"/>
      <c r="M33" s="291"/>
      <c r="N33" s="291"/>
      <c r="O33" s="291"/>
      <c r="P33" s="291"/>
      <c r="Q33" s="291"/>
      <c r="R33" s="291"/>
    </row>
    <row r="34" spans="2:18" x14ac:dyDescent="0.25">
      <c r="B34" s="17" t="s">
        <v>33</v>
      </c>
      <c r="C34" s="18">
        <v>45224</v>
      </c>
      <c r="D34" s="303"/>
      <c r="E34" s="304"/>
      <c r="F34" s="304"/>
      <c r="G34" s="304"/>
      <c r="H34" s="304"/>
      <c r="I34" s="304"/>
      <c r="J34" s="304"/>
      <c r="K34" s="304"/>
      <c r="L34" s="305"/>
      <c r="M34" s="291"/>
      <c r="N34" s="291"/>
      <c r="O34" s="291"/>
      <c r="P34" s="291"/>
      <c r="Q34" s="291"/>
      <c r="R34" s="291"/>
    </row>
    <row r="35" spans="2:18" x14ac:dyDescent="0.25">
      <c r="B35" s="17" t="s">
        <v>35</v>
      </c>
      <c r="C35" s="18">
        <v>45225</v>
      </c>
      <c r="D35" s="303"/>
      <c r="E35" s="304"/>
      <c r="F35" s="304"/>
      <c r="G35" s="304"/>
      <c r="H35" s="304"/>
      <c r="I35" s="304"/>
      <c r="J35" s="304"/>
      <c r="K35" s="304"/>
      <c r="L35" s="305"/>
      <c r="M35" s="291"/>
      <c r="N35" s="291"/>
      <c r="O35" s="291"/>
      <c r="P35" s="291"/>
      <c r="Q35" s="291"/>
      <c r="R35" s="291"/>
    </row>
    <row r="36" spans="2:18" x14ac:dyDescent="0.25">
      <c r="B36" s="17" t="s">
        <v>37</v>
      </c>
      <c r="C36" s="18">
        <v>45226</v>
      </c>
      <c r="D36" s="303"/>
      <c r="E36" s="304"/>
      <c r="F36" s="304"/>
      <c r="G36" s="304"/>
      <c r="H36" s="304"/>
      <c r="I36" s="304"/>
      <c r="J36" s="304"/>
      <c r="K36" s="304"/>
      <c r="L36" s="305"/>
      <c r="M36" s="291"/>
      <c r="N36" s="291"/>
      <c r="O36" s="291"/>
      <c r="P36" s="291"/>
      <c r="Q36" s="291"/>
      <c r="R36" s="291"/>
    </row>
    <row r="37" spans="2:18" x14ac:dyDescent="0.25">
      <c r="B37" s="20" t="s">
        <v>39</v>
      </c>
      <c r="C37" s="21">
        <v>45227</v>
      </c>
      <c r="D37" s="300"/>
      <c r="E37" s="301"/>
      <c r="F37" s="301"/>
      <c r="G37" s="301"/>
      <c r="H37" s="301"/>
      <c r="I37" s="301"/>
      <c r="J37" s="301"/>
      <c r="K37" s="301"/>
      <c r="L37" s="302"/>
      <c r="M37" s="291"/>
      <c r="N37" s="291"/>
      <c r="O37" s="291"/>
      <c r="P37" s="291"/>
      <c r="Q37" s="291"/>
      <c r="R37" s="291"/>
    </row>
    <row r="38" spans="2:18" x14ac:dyDescent="0.25">
      <c r="B38" s="20" t="s">
        <v>40</v>
      </c>
      <c r="C38" s="21">
        <v>45228</v>
      </c>
      <c r="D38" s="300"/>
      <c r="E38" s="301"/>
      <c r="F38" s="301"/>
      <c r="G38" s="301"/>
      <c r="H38" s="301"/>
      <c r="I38" s="301"/>
      <c r="J38" s="301"/>
      <c r="K38" s="301"/>
      <c r="L38" s="302"/>
      <c r="M38" s="291"/>
      <c r="N38" s="291"/>
      <c r="O38" s="291"/>
      <c r="P38" s="291"/>
      <c r="Q38" s="291"/>
      <c r="R38" s="291"/>
    </row>
    <row r="39" spans="2:18" x14ac:dyDescent="0.25">
      <c r="B39" s="17" t="s">
        <v>29</v>
      </c>
      <c r="C39" s="18">
        <v>45229</v>
      </c>
      <c r="D39" s="295" t="s">
        <v>128</v>
      </c>
      <c r="E39" s="296" t="s">
        <v>128</v>
      </c>
      <c r="F39" s="297" t="s">
        <v>129</v>
      </c>
      <c r="G39" s="297" t="s">
        <v>129</v>
      </c>
      <c r="H39" s="297" t="s">
        <v>129</v>
      </c>
      <c r="I39" s="19"/>
      <c r="J39" s="66" t="s">
        <v>133</v>
      </c>
      <c r="K39" s="66" t="s">
        <v>133</v>
      </c>
      <c r="L39" s="306"/>
      <c r="M39" s="291"/>
      <c r="N39" s="291"/>
      <c r="O39" s="291"/>
      <c r="P39" s="291"/>
      <c r="Q39" s="291"/>
      <c r="R39" s="291"/>
    </row>
    <row r="40" spans="2:18" x14ac:dyDescent="0.25">
      <c r="B40" s="17" t="s">
        <v>31</v>
      </c>
      <c r="C40" s="18">
        <v>45230</v>
      </c>
      <c r="D40" s="295" t="s">
        <v>128</v>
      </c>
      <c r="E40" s="296" t="s">
        <v>128</v>
      </c>
      <c r="F40" s="297" t="s">
        <v>129</v>
      </c>
      <c r="G40" s="297" t="s">
        <v>129</v>
      </c>
      <c r="H40" s="297" t="s">
        <v>129</v>
      </c>
      <c r="I40" s="298"/>
      <c r="J40" s="66" t="s">
        <v>133</v>
      </c>
      <c r="K40" s="66" t="s">
        <v>133</v>
      </c>
      <c r="L40" s="306"/>
      <c r="M40" s="291"/>
      <c r="N40" s="291"/>
      <c r="O40" s="291"/>
      <c r="P40" s="291"/>
      <c r="Q40" s="291"/>
      <c r="R40" s="291"/>
    </row>
    <row r="41" spans="2:18" x14ac:dyDescent="0.25">
      <c r="B41" s="20" t="s">
        <v>33</v>
      </c>
      <c r="C41" s="21">
        <v>45231</v>
      </c>
      <c r="D41" s="300"/>
      <c r="E41" s="301"/>
      <c r="F41" s="301"/>
      <c r="G41" s="301"/>
      <c r="H41" s="301"/>
      <c r="I41" s="301"/>
      <c r="J41" s="301"/>
      <c r="K41" s="301"/>
      <c r="L41" s="302"/>
      <c r="M41" s="291"/>
      <c r="N41" s="291"/>
      <c r="O41" s="291"/>
      <c r="P41" s="291"/>
      <c r="Q41" s="291"/>
      <c r="R41" s="291"/>
    </row>
    <row r="42" spans="2:18" x14ac:dyDescent="0.25">
      <c r="B42" s="17" t="s">
        <v>35</v>
      </c>
      <c r="C42" s="18">
        <v>45232</v>
      </c>
      <c r="D42" s="295" t="s">
        <v>128</v>
      </c>
      <c r="E42" s="296" t="s">
        <v>128</v>
      </c>
      <c r="F42" s="297" t="s">
        <v>129</v>
      </c>
      <c r="G42" s="297" t="s">
        <v>129</v>
      </c>
      <c r="H42" s="297" t="s">
        <v>129</v>
      </c>
      <c r="I42" s="19"/>
      <c r="J42" s="66" t="s">
        <v>133</v>
      </c>
      <c r="K42" s="66" t="s">
        <v>133</v>
      </c>
      <c r="L42" s="204"/>
      <c r="M42" s="291"/>
      <c r="N42" s="291"/>
      <c r="O42" s="291"/>
      <c r="P42" s="291"/>
      <c r="Q42" s="291"/>
      <c r="R42" s="291"/>
    </row>
    <row r="43" spans="2:18" x14ac:dyDescent="0.25">
      <c r="B43" s="17" t="s">
        <v>37</v>
      </c>
      <c r="C43" s="18">
        <v>45233</v>
      </c>
      <c r="D43" s="295" t="s">
        <v>128</v>
      </c>
      <c r="E43" s="296" t="s">
        <v>128</v>
      </c>
      <c r="F43" s="297" t="s">
        <v>129</v>
      </c>
      <c r="G43" s="297" t="s">
        <v>129</v>
      </c>
      <c r="H43" s="297" t="s">
        <v>129</v>
      </c>
      <c r="I43" s="298"/>
      <c r="J43" s="66" t="s">
        <v>133</v>
      </c>
      <c r="K43" s="66" t="s">
        <v>133</v>
      </c>
      <c r="L43" s="299"/>
      <c r="M43" s="291"/>
      <c r="N43" s="291"/>
      <c r="O43" s="291"/>
      <c r="P43" s="291"/>
      <c r="Q43" s="291"/>
      <c r="R43" s="291"/>
    </row>
    <row r="44" spans="2:18" x14ac:dyDescent="0.25">
      <c r="B44" s="20" t="s">
        <v>39</v>
      </c>
      <c r="C44" s="21">
        <v>45234</v>
      </c>
      <c r="D44" s="300"/>
      <c r="E44" s="301"/>
      <c r="F44" s="301"/>
      <c r="G44" s="301"/>
      <c r="H44" s="301"/>
      <c r="I44" s="301"/>
      <c r="J44" s="301"/>
      <c r="K44" s="301"/>
      <c r="L44" s="302"/>
      <c r="M44" s="291"/>
      <c r="N44" s="291"/>
      <c r="O44" s="291"/>
      <c r="P44" s="291"/>
      <c r="Q44" s="291"/>
      <c r="R44" s="291"/>
    </row>
    <row r="45" spans="2:18" x14ac:dyDescent="0.25">
      <c r="B45" s="20" t="s">
        <v>40</v>
      </c>
      <c r="C45" s="21">
        <v>45235</v>
      </c>
      <c r="D45" s="300"/>
      <c r="E45" s="301"/>
      <c r="F45" s="301"/>
      <c r="G45" s="301"/>
      <c r="H45" s="301"/>
      <c r="I45" s="301"/>
      <c r="J45" s="301"/>
      <c r="K45" s="301"/>
      <c r="L45" s="302"/>
      <c r="M45" s="291"/>
      <c r="N45" s="291"/>
      <c r="O45" s="291"/>
      <c r="P45" s="291"/>
      <c r="Q45" s="291"/>
      <c r="R45" s="291"/>
    </row>
    <row r="46" spans="2:18" x14ac:dyDescent="0.25">
      <c r="B46" s="17" t="s">
        <v>29</v>
      </c>
      <c r="C46" s="18">
        <v>45236</v>
      </c>
      <c r="D46" s="303" t="s">
        <v>69</v>
      </c>
      <c r="E46" s="304"/>
      <c r="F46" s="304"/>
      <c r="G46" s="304"/>
      <c r="H46" s="304"/>
      <c r="I46" s="304"/>
      <c r="J46" s="304"/>
      <c r="K46" s="304"/>
      <c r="L46" s="305"/>
      <c r="M46" s="291"/>
      <c r="N46" s="291"/>
      <c r="O46" s="291"/>
      <c r="P46" s="291"/>
      <c r="Q46" s="291"/>
      <c r="R46" s="291"/>
    </row>
    <row r="47" spans="2:18" x14ac:dyDescent="0.25">
      <c r="B47" s="17" t="s">
        <v>31</v>
      </c>
      <c r="C47" s="18">
        <v>45237</v>
      </c>
      <c r="D47" s="303"/>
      <c r="E47" s="304"/>
      <c r="F47" s="304"/>
      <c r="G47" s="304"/>
      <c r="H47" s="304"/>
      <c r="I47" s="304"/>
      <c r="J47" s="304"/>
      <c r="K47" s="304"/>
      <c r="L47" s="305"/>
      <c r="M47" s="291"/>
      <c r="N47" s="291"/>
      <c r="O47" s="291"/>
      <c r="P47" s="291"/>
      <c r="Q47" s="291"/>
      <c r="R47" s="291"/>
    </row>
    <row r="48" spans="2:18" x14ac:dyDescent="0.25">
      <c r="B48" s="17" t="s">
        <v>33</v>
      </c>
      <c r="C48" s="18">
        <v>45238</v>
      </c>
      <c r="D48" s="303"/>
      <c r="E48" s="304"/>
      <c r="F48" s="304"/>
      <c r="G48" s="304"/>
      <c r="H48" s="304"/>
      <c r="I48" s="304"/>
      <c r="J48" s="304"/>
      <c r="K48" s="304"/>
      <c r="L48" s="305"/>
      <c r="M48" s="291"/>
      <c r="N48" s="291"/>
      <c r="O48" s="291"/>
      <c r="P48" s="291"/>
      <c r="Q48" s="291"/>
      <c r="R48" s="291"/>
    </row>
    <row r="49" spans="2:18" x14ac:dyDescent="0.25">
      <c r="B49" s="17" t="s">
        <v>35</v>
      </c>
      <c r="C49" s="18">
        <v>45239</v>
      </c>
      <c r="D49" s="303"/>
      <c r="E49" s="304"/>
      <c r="F49" s="304"/>
      <c r="G49" s="304"/>
      <c r="H49" s="304"/>
      <c r="I49" s="304"/>
      <c r="J49" s="304"/>
      <c r="K49" s="304"/>
      <c r="L49" s="305"/>
      <c r="M49" s="291"/>
      <c r="N49" s="291"/>
      <c r="O49" s="291"/>
      <c r="P49" s="291"/>
      <c r="Q49" s="291"/>
      <c r="R49" s="291"/>
    </row>
    <row r="50" spans="2:18" x14ac:dyDescent="0.25">
      <c r="B50" s="17" t="s">
        <v>37</v>
      </c>
      <c r="C50" s="18">
        <v>45240</v>
      </c>
      <c r="D50" s="303"/>
      <c r="E50" s="304"/>
      <c r="F50" s="304"/>
      <c r="G50" s="304"/>
      <c r="H50" s="304"/>
      <c r="I50" s="304"/>
      <c r="J50" s="304"/>
      <c r="K50" s="304"/>
      <c r="L50" s="305"/>
      <c r="M50" s="291"/>
      <c r="N50" s="291"/>
      <c r="O50" s="291"/>
      <c r="P50" s="291"/>
      <c r="Q50" s="291"/>
      <c r="R50" s="291"/>
    </row>
    <row r="51" spans="2:18" x14ac:dyDescent="0.25">
      <c r="B51" s="20" t="s">
        <v>39</v>
      </c>
      <c r="C51" s="21">
        <v>45241</v>
      </c>
      <c r="D51" s="300"/>
      <c r="E51" s="301"/>
      <c r="F51" s="301"/>
      <c r="G51" s="301"/>
      <c r="H51" s="301"/>
      <c r="I51" s="301"/>
      <c r="J51" s="301"/>
      <c r="K51" s="301"/>
      <c r="L51" s="302"/>
      <c r="M51" s="291"/>
      <c r="N51" s="291"/>
      <c r="O51" s="291"/>
      <c r="P51" s="291"/>
      <c r="Q51" s="291"/>
      <c r="R51" s="291"/>
    </row>
    <row r="52" spans="2:18" x14ac:dyDescent="0.25">
      <c r="B52" s="20" t="s">
        <v>40</v>
      </c>
      <c r="C52" s="21">
        <v>45242</v>
      </c>
      <c r="D52" s="300"/>
      <c r="E52" s="301"/>
      <c r="F52" s="301"/>
      <c r="G52" s="301"/>
      <c r="H52" s="301"/>
      <c r="I52" s="301"/>
      <c r="J52" s="301"/>
      <c r="K52" s="301"/>
      <c r="L52" s="302"/>
      <c r="M52" s="291"/>
      <c r="N52" s="291"/>
      <c r="O52" s="291"/>
      <c r="P52" s="291"/>
      <c r="Q52" s="291"/>
      <c r="R52" s="291"/>
    </row>
    <row r="53" spans="2:18" x14ac:dyDescent="0.25">
      <c r="B53" s="17" t="s">
        <v>29</v>
      </c>
      <c r="C53" s="18">
        <v>45243</v>
      </c>
      <c r="D53" s="307"/>
      <c r="E53" s="296" t="s">
        <v>128</v>
      </c>
      <c r="F53" s="296" t="s">
        <v>128</v>
      </c>
      <c r="G53" s="297" t="s">
        <v>129</v>
      </c>
      <c r="H53" s="297" t="s">
        <v>129</v>
      </c>
      <c r="I53" s="19"/>
      <c r="J53" s="308" t="s">
        <v>135</v>
      </c>
      <c r="K53" s="308" t="s">
        <v>135</v>
      </c>
      <c r="L53" s="204"/>
      <c r="M53" s="291"/>
      <c r="N53" s="291"/>
      <c r="O53" s="291"/>
      <c r="P53" s="291"/>
      <c r="Q53" s="291"/>
      <c r="R53" s="291"/>
    </row>
    <row r="54" spans="2:18" x14ac:dyDescent="0.25">
      <c r="B54" s="17" t="s">
        <v>31</v>
      </c>
      <c r="C54" s="18">
        <v>45244</v>
      </c>
      <c r="D54" s="212"/>
      <c r="E54" s="296" t="s">
        <v>128</v>
      </c>
      <c r="F54" s="296" t="s">
        <v>128</v>
      </c>
      <c r="G54" s="297" t="s">
        <v>129</v>
      </c>
      <c r="H54" s="297" t="s">
        <v>129</v>
      </c>
      <c r="I54" s="19"/>
      <c r="J54" s="308" t="s">
        <v>135</v>
      </c>
      <c r="K54" s="308" t="s">
        <v>135</v>
      </c>
      <c r="L54" s="204"/>
      <c r="M54" s="291"/>
      <c r="N54" s="291"/>
      <c r="O54" s="291"/>
      <c r="P54" s="291"/>
      <c r="Q54" s="291"/>
      <c r="R54" s="291"/>
    </row>
    <row r="55" spans="2:18" x14ac:dyDescent="0.25">
      <c r="B55" s="17" t="s">
        <v>33</v>
      </c>
      <c r="C55" s="18">
        <v>45245</v>
      </c>
      <c r="D55" s="307"/>
      <c r="E55" s="296" t="s">
        <v>128</v>
      </c>
      <c r="F55" s="296" t="s">
        <v>128</v>
      </c>
      <c r="G55" s="297" t="s">
        <v>129</v>
      </c>
      <c r="H55" s="297" t="s">
        <v>129</v>
      </c>
      <c r="I55" s="298"/>
      <c r="J55" s="308" t="s">
        <v>135</v>
      </c>
      <c r="K55" s="308" t="s">
        <v>135</v>
      </c>
      <c r="L55" s="204"/>
      <c r="M55" s="291"/>
      <c r="N55" s="291"/>
      <c r="O55" s="291"/>
      <c r="P55" s="291"/>
      <c r="Q55" s="291"/>
      <c r="R55" s="291"/>
    </row>
    <row r="56" spans="2:18" x14ac:dyDescent="0.25">
      <c r="B56" s="17" t="s">
        <v>35</v>
      </c>
      <c r="C56" s="18">
        <v>45246</v>
      </c>
      <c r="D56" s="212"/>
      <c r="E56" s="296" t="s">
        <v>128</v>
      </c>
      <c r="F56" s="296" t="s">
        <v>128</v>
      </c>
      <c r="G56" s="297" t="s">
        <v>129</v>
      </c>
      <c r="H56" s="297" t="s">
        <v>129</v>
      </c>
      <c r="I56" s="19"/>
      <c r="J56" s="308" t="s">
        <v>135</v>
      </c>
      <c r="K56" s="308" t="s">
        <v>135</v>
      </c>
      <c r="L56" s="309"/>
      <c r="M56" s="291"/>
      <c r="N56" s="291"/>
      <c r="O56" s="291"/>
      <c r="P56" s="291"/>
      <c r="Q56" s="291"/>
      <c r="R56" s="291"/>
    </row>
    <row r="57" spans="2:18" x14ac:dyDescent="0.25">
      <c r="B57" s="17" t="s">
        <v>37</v>
      </c>
      <c r="C57" s="18">
        <v>45247</v>
      </c>
      <c r="D57" s="307"/>
      <c r="E57" s="296" t="s">
        <v>128</v>
      </c>
      <c r="F57" s="296" t="s">
        <v>128</v>
      </c>
      <c r="G57" s="297" t="s">
        <v>129</v>
      </c>
      <c r="H57" s="297" t="s">
        <v>129</v>
      </c>
      <c r="I57" s="19"/>
      <c r="J57" s="308" t="s">
        <v>135</v>
      </c>
      <c r="K57" s="308" t="s">
        <v>135</v>
      </c>
      <c r="L57" s="309"/>
      <c r="M57" s="291"/>
      <c r="N57" s="291"/>
      <c r="O57" s="291"/>
      <c r="P57" s="291"/>
      <c r="Q57" s="291"/>
      <c r="R57" s="291"/>
    </row>
    <row r="58" spans="2:18" x14ac:dyDescent="0.25">
      <c r="B58" s="20" t="s">
        <v>39</v>
      </c>
      <c r="C58" s="21">
        <v>45248</v>
      </c>
      <c r="D58" s="300"/>
      <c r="E58" s="301"/>
      <c r="F58" s="301"/>
      <c r="G58" s="301"/>
      <c r="H58" s="301"/>
      <c r="I58" s="301"/>
      <c r="J58" s="301"/>
      <c r="K58" s="301"/>
      <c r="L58" s="302"/>
      <c r="M58" s="291"/>
      <c r="N58" s="291"/>
      <c r="O58" s="291"/>
      <c r="P58" s="291"/>
      <c r="Q58" s="291"/>
      <c r="R58" s="291"/>
    </row>
    <row r="59" spans="2:18" x14ac:dyDescent="0.25">
      <c r="B59" s="20" t="s">
        <v>40</v>
      </c>
      <c r="C59" s="21">
        <v>45249</v>
      </c>
      <c r="D59" s="300"/>
      <c r="E59" s="301"/>
      <c r="F59" s="301"/>
      <c r="G59" s="301"/>
      <c r="H59" s="301"/>
      <c r="I59" s="301"/>
      <c r="J59" s="301"/>
      <c r="K59" s="301"/>
      <c r="L59" s="302"/>
      <c r="M59" s="291"/>
      <c r="N59" s="291"/>
      <c r="O59" s="291"/>
      <c r="P59" s="291"/>
      <c r="Q59" s="291"/>
      <c r="R59" s="291"/>
    </row>
    <row r="60" spans="2:18" x14ac:dyDescent="0.25">
      <c r="B60" s="17" t="s">
        <v>29</v>
      </c>
      <c r="C60" s="18">
        <v>45250</v>
      </c>
      <c r="D60" s="303" t="s">
        <v>69</v>
      </c>
      <c r="E60" s="304"/>
      <c r="F60" s="304"/>
      <c r="G60" s="304"/>
      <c r="H60" s="304"/>
      <c r="I60" s="304"/>
      <c r="J60" s="304"/>
      <c r="K60" s="304"/>
      <c r="L60" s="305"/>
      <c r="M60" s="15"/>
      <c r="N60" s="15"/>
      <c r="O60" s="15"/>
      <c r="P60" s="15"/>
      <c r="Q60" s="15"/>
      <c r="R60" s="15"/>
    </row>
    <row r="61" spans="2:18" x14ac:dyDescent="0.25">
      <c r="B61" s="17" t="s">
        <v>31</v>
      </c>
      <c r="C61" s="18">
        <v>45251</v>
      </c>
      <c r="D61" s="303"/>
      <c r="E61" s="304"/>
      <c r="F61" s="304"/>
      <c r="G61" s="304"/>
      <c r="H61" s="304"/>
      <c r="I61" s="304"/>
      <c r="J61" s="304"/>
      <c r="K61" s="304"/>
      <c r="L61" s="305"/>
      <c r="M61" s="15"/>
      <c r="N61" s="15"/>
      <c r="O61" s="15"/>
      <c r="P61" s="15"/>
      <c r="Q61" s="15"/>
      <c r="R61" s="15"/>
    </row>
    <row r="62" spans="2:18" x14ac:dyDescent="0.25">
      <c r="B62" s="22" t="s">
        <v>33</v>
      </c>
      <c r="C62" s="18">
        <v>45252</v>
      </c>
      <c r="D62" s="303"/>
      <c r="E62" s="304"/>
      <c r="F62" s="304"/>
      <c r="G62" s="304"/>
      <c r="H62" s="304"/>
      <c r="I62" s="304"/>
      <c r="J62" s="304"/>
      <c r="K62" s="304"/>
      <c r="L62" s="305"/>
      <c r="M62" s="15"/>
      <c r="N62" s="15"/>
      <c r="O62" s="15"/>
      <c r="P62" s="15"/>
      <c r="Q62" s="15"/>
      <c r="R62" s="15"/>
    </row>
    <row r="63" spans="2:18" x14ac:dyDescent="0.25">
      <c r="B63" s="17" t="s">
        <v>35</v>
      </c>
      <c r="C63" s="18">
        <v>45253</v>
      </c>
      <c r="D63" s="303"/>
      <c r="E63" s="304"/>
      <c r="F63" s="304"/>
      <c r="G63" s="304"/>
      <c r="H63" s="304"/>
      <c r="I63" s="304"/>
      <c r="J63" s="304"/>
      <c r="K63" s="304"/>
      <c r="L63" s="305"/>
      <c r="M63" s="15"/>
      <c r="N63" s="15"/>
      <c r="O63" s="15"/>
      <c r="P63" s="15"/>
      <c r="Q63" s="15"/>
      <c r="R63" s="15"/>
    </row>
    <row r="64" spans="2:18" x14ac:dyDescent="0.25">
      <c r="B64" s="17" t="s">
        <v>37</v>
      </c>
      <c r="C64" s="18">
        <v>45254</v>
      </c>
      <c r="D64" s="303"/>
      <c r="E64" s="304"/>
      <c r="F64" s="304"/>
      <c r="G64" s="304"/>
      <c r="H64" s="304"/>
      <c r="I64" s="304"/>
      <c r="J64" s="304"/>
      <c r="K64" s="304"/>
      <c r="L64" s="305"/>
      <c r="M64" s="15"/>
      <c r="N64" s="15"/>
      <c r="O64" s="15"/>
      <c r="P64" s="15"/>
      <c r="Q64" s="15"/>
      <c r="R64" s="15"/>
    </row>
    <row r="65" spans="2:18" x14ac:dyDescent="0.25">
      <c r="B65" s="20" t="s">
        <v>39</v>
      </c>
      <c r="C65" s="21">
        <v>45255</v>
      </c>
      <c r="D65" s="300"/>
      <c r="E65" s="301"/>
      <c r="F65" s="301"/>
      <c r="G65" s="301"/>
      <c r="H65" s="301"/>
      <c r="I65" s="301"/>
      <c r="J65" s="301"/>
      <c r="K65" s="301"/>
      <c r="L65" s="302"/>
      <c r="M65" s="15"/>
      <c r="N65" s="15"/>
      <c r="O65" s="15"/>
      <c r="P65" s="15"/>
      <c r="Q65" s="15"/>
      <c r="R65" s="15"/>
    </row>
    <row r="66" spans="2:18" x14ac:dyDescent="0.25">
      <c r="B66" s="20" t="s">
        <v>40</v>
      </c>
      <c r="C66" s="21">
        <v>45256</v>
      </c>
      <c r="D66" s="300"/>
      <c r="E66" s="301"/>
      <c r="F66" s="301"/>
      <c r="G66" s="301"/>
      <c r="H66" s="301"/>
      <c r="I66" s="301"/>
      <c r="J66" s="301"/>
      <c r="K66" s="301"/>
      <c r="L66" s="302"/>
      <c r="M66" s="15"/>
      <c r="N66" s="15"/>
      <c r="O66" s="15"/>
      <c r="P66" s="15"/>
      <c r="Q66" s="15"/>
      <c r="R66" s="15"/>
    </row>
    <row r="67" spans="2:18" x14ac:dyDescent="0.25">
      <c r="B67" s="22" t="s">
        <v>29</v>
      </c>
      <c r="C67" s="18">
        <v>45257</v>
      </c>
      <c r="D67" s="23"/>
      <c r="E67" s="296" t="s">
        <v>128</v>
      </c>
      <c r="F67" s="296" t="s">
        <v>128</v>
      </c>
      <c r="G67" s="297" t="s">
        <v>129</v>
      </c>
      <c r="H67" s="297" t="s">
        <v>129</v>
      </c>
      <c r="I67" s="19"/>
      <c r="J67" s="308" t="s">
        <v>135</v>
      </c>
      <c r="K67" s="308" t="s">
        <v>135</v>
      </c>
      <c r="L67" s="204"/>
      <c r="M67" s="15"/>
      <c r="N67" s="15"/>
      <c r="O67" s="15"/>
      <c r="P67" s="15"/>
      <c r="Q67" s="15"/>
      <c r="R67" s="15"/>
    </row>
    <row r="68" spans="2:18" x14ac:dyDescent="0.25">
      <c r="B68" s="22" t="s">
        <v>31</v>
      </c>
      <c r="C68" s="18">
        <v>45258</v>
      </c>
      <c r="D68" s="23"/>
      <c r="E68" s="296" t="s">
        <v>128</v>
      </c>
      <c r="F68" s="296" t="s">
        <v>128</v>
      </c>
      <c r="G68" s="297" t="s">
        <v>129</v>
      </c>
      <c r="H68" s="297" t="s">
        <v>129</v>
      </c>
      <c r="I68" s="19"/>
      <c r="J68" s="308" t="s">
        <v>135</v>
      </c>
      <c r="K68" s="308" t="s">
        <v>135</v>
      </c>
      <c r="L68" s="204"/>
      <c r="M68" s="15"/>
      <c r="N68" s="15"/>
      <c r="O68" s="15"/>
      <c r="P68" s="15"/>
      <c r="Q68" s="15"/>
      <c r="R68" s="15"/>
    </row>
    <row r="69" spans="2:18" x14ac:dyDescent="0.25">
      <c r="B69" s="22" t="s">
        <v>33</v>
      </c>
      <c r="C69" s="18">
        <v>45259</v>
      </c>
      <c r="D69" s="23"/>
      <c r="I69" s="298"/>
      <c r="J69" s="310"/>
      <c r="K69" s="310"/>
      <c r="L69" s="204"/>
      <c r="M69" s="15"/>
      <c r="N69" s="15"/>
      <c r="O69" s="15"/>
      <c r="P69" s="15"/>
      <c r="Q69" s="15"/>
      <c r="R69" s="15"/>
    </row>
    <row r="70" spans="2:18" x14ac:dyDescent="0.25">
      <c r="B70" s="17" t="s">
        <v>35</v>
      </c>
      <c r="C70" s="18">
        <v>45260</v>
      </c>
      <c r="D70" s="23"/>
      <c r="I70" s="19"/>
      <c r="J70" s="19"/>
      <c r="K70" s="19"/>
      <c r="L70" s="204"/>
      <c r="M70" s="15"/>
      <c r="N70" s="15"/>
      <c r="O70" s="15"/>
      <c r="P70" s="15"/>
      <c r="Q70" s="15"/>
      <c r="R70" s="15"/>
    </row>
    <row r="71" spans="2:18" x14ac:dyDescent="0.25">
      <c r="B71" s="17" t="s">
        <v>37</v>
      </c>
      <c r="C71" s="18">
        <v>45261</v>
      </c>
      <c r="D71" s="212"/>
      <c r="E71" s="19"/>
      <c r="F71" s="19"/>
      <c r="G71" s="19"/>
      <c r="H71" s="19"/>
      <c r="I71" s="19"/>
      <c r="J71" s="19"/>
      <c r="K71" s="19"/>
      <c r="L71" s="204"/>
      <c r="M71" s="15"/>
      <c r="N71" s="15"/>
      <c r="O71" s="15"/>
      <c r="P71" s="15"/>
      <c r="Q71" s="15"/>
      <c r="R71" s="15"/>
    </row>
    <row r="72" spans="2:18" x14ac:dyDescent="0.25">
      <c r="B72" s="20" t="s">
        <v>39</v>
      </c>
      <c r="C72" s="21">
        <v>45262</v>
      </c>
      <c r="D72" s="300"/>
      <c r="E72" s="301"/>
      <c r="F72" s="301"/>
      <c r="G72" s="301"/>
      <c r="H72" s="301"/>
      <c r="I72" s="301"/>
      <c r="J72" s="301"/>
      <c r="K72" s="301"/>
      <c r="L72" s="302"/>
    </row>
    <row r="73" spans="2:18" x14ac:dyDescent="0.25">
      <c r="B73" s="20" t="s">
        <v>40</v>
      </c>
      <c r="C73" s="21">
        <v>45263</v>
      </c>
      <c r="D73" s="300"/>
      <c r="E73" s="301"/>
      <c r="F73" s="301"/>
      <c r="G73" s="301"/>
      <c r="H73" s="301"/>
      <c r="I73" s="301"/>
      <c r="J73" s="301"/>
      <c r="K73" s="301"/>
      <c r="L73" s="302"/>
    </row>
    <row r="74" spans="2:18" x14ac:dyDescent="0.25">
      <c r="B74" s="22" t="s">
        <v>29</v>
      </c>
      <c r="C74" s="18">
        <v>45264</v>
      </c>
      <c r="D74" s="303" t="s">
        <v>69</v>
      </c>
      <c r="E74" s="304"/>
      <c r="F74" s="304"/>
      <c r="G74" s="304"/>
      <c r="H74" s="304"/>
      <c r="I74" s="304"/>
      <c r="J74" s="304"/>
      <c r="K74" s="304"/>
      <c r="L74" s="305"/>
    </row>
    <row r="75" spans="2:18" x14ac:dyDescent="0.25">
      <c r="B75" s="22" t="s">
        <v>31</v>
      </c>
      <c r="C75" s="18">
        <v>45265</v>
      </c>
      <c r="D75" s="303"/>
      <c r="E75" s="304"/>
      <c r="F75" s="304"/>
      <c r="G75" s="304"/>
      <c r="H75" s="304"/>
      <c r="I75" s="304"/>
      <c r="J75" s="304"/>
      <c r="K75" s="304"/>
      <c r="L75" s="305"/>
    </row>
    <row r="76" spans="2:18" x14ac:dyDescent="0.25">
      <c r="B76" s="22" t="s">
        <v>33</v>
      </c>
      <c r="C76" s="18">
        <v>45266</v>
      </c>
      <c r="D76" s="303"/>
      <c r="E76" s="304"/>
      <c r="F76" s="304"/>
      <c r="G76" s="304"/>
      <c r="H76" s="304"/>
      <c r="I76" s="304"/>
      <c r="J76" s="304"/>
      <c r="K76" s="304"/>
      <c r="L76" s="305"/>
    </row>
    <row r="77" spans="2:18" x14ac:dyDescent="0.25">
      <c r="B77" s="22" t="s">
        <v>35</v>
      </c>
      <c r="C77" s="18">
        <v>45267</v>
      </c>
      <c r="D77" s="303"/>
      <c r="E77" s="304"/>
      <c r="F77" s="304"/>
      <c r="G77" s="304"/>
      <c r="H77" s="304"/>
      <c r="I77" s="304"/>
      <c r="J77" s="304"/>
      <c r="K77" s="304"/>
      <c r="L77" s="305"/>
    </row>
    <row r="78" spans="2:18" x14ac:dyDescent="0.25">
      <c r="B78" s="20" t="s">
        <v>37</v>
      </c>
      <c r="C78" s="21">
        <v>45268</v>
      </c>
      <c r="D78" s="303"/>
      <c r="E78" s="304"/>
      <c r="F78" s="304"/>
      <c r="G78" s="304"/>
      <c r="H78" s="304"/>
      <c r="I78" s="304"/>
      <c r="J78" s="304"/>
      <c r="K78" s="304"/>
      <c r="L78" s="305"/>
    </row>
    <row r="79" spans="2:18" x14ac:dyDescent="0.25">
      <c r="B79" s="20" t="s">
        <v>39</v>
      </c>
      <c r="C79" s="21">
        <v>45269</v>
      </c>
      <c r="D79" s="300"/>
      <c r="E79" s="301"/>
      <c r="F79" s="301"/>
      <c r="G79" s="301"/>
      <c r="H79" s="301"/>
      <c r="I79" s="301"/>
      <c r="J79" s="301"/>
      <c r="K79" s="301"/>
      <c r="L79" s="302"/>
    </row>
    <row r="80" spans="2:18" x14ac:dyDescent="0.25">
      <c r="B80" s="20" t="s">
        <v>40</v>
      </c>
      <c r="C80" s="21">
        <v>45270</v>
      </c>
      <c r="D80" s="300"/>
      <c r="E80" s="301"/>
      <c r="F80" s="301"/>
      <c r="G80" s="301"/>
      <c r="H80" s="301"/>
      <c r="I80" s="301"/>
      <c r="J80" s="301"/>
      <c r="K80" s="301"/>
      <c r="L80" s="302"/>
    </row>
    <row r="81" spans="2:12" x14ac:dyDescent="0.25">
      <c r="B81" s="17" t="s">
        <v>29</v>
      </c>
      <c r="C81" s="18">
        <v>45271</v>
      </c>
      <c r="D81" s="303" t="s">
        <v>69</v>
      </c>
      <c r="E81" s="304"/>
      <c r="F81" s="304"/>
      <c r="G81" s="304"/>
      <c r="H81" s="304"/>
      <c r="I81" s="304"/>
      <c r="J81" s="304"/>
      <c r="K81" s="304"/>
      <c r="L81" s="305"/>
    </row>
    <row r="82" spans="2:12" x14ac:dyDescent="0.25">
      <c r="B82" s="17" t="s">
        <v>31</v>
      </c>
      <c r="C82" s="18">
        <v>45272</v>
      </c>
      <c r="D82" s="303"/>
      <c r="E82" s="304"/>
      <c r="F82" s="304"/>
      <c r="G82" s="304"/>
      <c r="H82" s="304"/>
      <c r="I82" s="304"/>
      <c r="J82" s="304"/>
      <c r="K82" s="304"/>
      <c r="L82" s="305"/>
    </row>
    <row r="83" spans="2:12" x14ac:dyDescent="0.25">
      <c r="B83" s="22" t="s">
        <v>33</v>
      </c>
      <c r="C83" s="18">
        <v>45273</v>
      </c>
      <c r="D83" s="303"/>
      <c r="E83" s="304"/>
      <c r="F83" s="304"/>
      <c r="G83" s="304"/>
      <c r="H83" s="304"/>
      <c r="I83" s="304"/>
      <c r="J83" s="304"/>
      <c r="K83" s="304"/>
      <c r="L83" s="305"/>
    </row>
    <row r="84" spans="2:12" x14ac:dyDescent="0.25">
      <c r="B84" s="17" t="s">
        <v>35</v>
      </c>
      <c r="C84" s="18">
        <v>45274</v>
      </c>
      <c r="D84" s="303"/>
      <c r="E84" s="304"/>
      <c r="F84" s="304"/>
      <c r="G84" s="304"/>
      <c r="H84" s="304"/>
      <c r="I84" s="304"/>
      <c r="J84" s="304"/>
      <c r="K84" s="304"/>
      <c r="L84" s="305"/>
    </row>
    <row r="85" spans="2:12" x14ac:dyDescent="0.25">
      <c r="B85" s="17" t="s">
        <v>37</v>
      </c>
      <c r="C85" s="18">
        <v>45275</v>
      </c>
      <c r="D85" s="303"/>
      <c r="E85" s="304"/>
      <c r="F85" s="304"/>
      <c r="G85" s="304"/>
      <c r="H85" s="304"/>
      <c r="I85" s="304"/>
      <c r="J85" s="304"/>
      <c r="K85" s="304"/>
      <c r="L85" s="305"/>
    </row>
    <row r="86" spans="2:12" x14ac:dyDescent="0.25">
      <c r="B86" s="20" t="s">
        <v>39</v>
      </c>
      <c r="C86" s="21">
        <v>45276</v>
      </c>
      <c r="D86" s="300"/>
      <c r="E86" s="301"/>
      <c r="F86" s="301"/>
      <c r="G86" s="301"/>
      <c r="H86" s="301"/>
      <c r="I86" s="301"/>
      <c r="J86" s="301"/>
      <c r="K86" s="301"/>
      <c r="L86" s="302"/>
    </row>
    <row r="87" spans="2:12" x14ac:dyDescent="0.25">
      <c r="B87" s="20" t="s">
        <v>40</v>
      </c>
      <c r="C87" s="21">
        <v>45277</v>
      </c>
      <c r="D87" s="300"/>
      <c r="E87" s="301"/>
      <c r="F87" s="301"/>
      <c r="G87" s="301"/>
      <c r="H87" s="301"/>
      <c r="I87" s="301"/>
      <c r="J87" s="301"/>
      <c r="K87" s="301"/>
      <c r="L87" s="302"/>
    </row>
    <row r="88" spans="2:12" x14ac:dyDescent="0.25">
      <c r="B88" s="20" t="s">
        <v>29</v>
      </c>
      <c r="C88" s="21">
        <v>45278</v>
      </c>
      <c r="D88" s="141" t="s">
        <v>96</v>
      </c>
      <c r="E88" s="142"/>
      <c r="F88" s="142"/>
      <c r="G88" s="142"/>
      <c r="H88" s="142"/>
      <c r="I88" s="142"/>
      <c r="J88" s="142"/>
      <c r="K88" s="142"/>
      <c r="L88" s="143"/>
    </row>
    <row r="89" spans="2:12" x14ac:dyDescent="0.25">
      <c r="B89" s="20" t="s">
        <v>31</v>
      </c>
      <c r="C89" s="21">
        <v>45300</v>
      </c>
      <c r="D89" s="141"/>
      <c r="E89" s="142"/>
      <c r="F89" s="142"/>
      <c r="G89" s="142"/>
      <c r="H89" s="142"/>
      <c r="I89" s="142"/>
      <c r="J89" s="142"/>
      <c r="K89" s="142"/>
      <c r="L89" s="143"/>
    </row>
    <row r="90" spans="2:12" x14ac:dyDescent="0.25">
      <c r="B90" s="17" t="s">
        <v>33</v>
      </c>
      <c r="C90" s="18">
        <v>45301</v>
      </c>
      <c r="D90" s="213" t="s">
        <v>69</v>
      </c>
      <c r="E90" s="214"/>
      <c r="F90" s="214"/>
      <c r="G90" s="214"/>
      <c r="H90" s="214"/>
      <c r="I90" s="214"/>
      <c r="J90" s="214"/>
      <c r="K90" s="214"/>
      <c r="L90" s="215"/>
    </row>
    <row r="91" spans="2:12" x14ac:dyDescent="0.25">
      <c r="B91" s="17" t="s">
        <v>35</v>
      </c>
      <c r="C91" s="18">
        <v>45302</v>
      </c>
      <c r="D91" s="213"/>
      <c r="E91" s="214"/>
      <c r="F91" s="214"/>
      <c r="G91" s="214"/>
      <c r="H91" s="214"/>
      <c r="I91" s="214"/>
      <c r="J91" s="214"/>
      <c r="K91" s="214"/>
      <c r="L91" s="215"/>
    </row>
    <row r="92" spans="2:12" x14ac:dyDescent="0.25">
      <c r="B92" s="17" t="s">
        <v>37</v>
      </c>
      <c r="C92" s="18">
        <v>45303</v>
      </c>
      <c r="D92" s="213"/>
      <c r="E92" s="214"/>
      <c r="F92" s="214"/>
      <c r="G92" s="214"/>
      <c r="H92" s="214"/>
      <c r="I92" s="214"/>
      <c r="J92" s="214"/>
      <c r="K92" s="214"/>
      <c r="L92" s="215"/>
    </row>
    <row r="93" spans="2:12" x14ac:dyDescent="0.25">
      <c r="B93" s="20" t="s">
        <v>39</v>
      </c>
      <c r="C93" s="21">
        <v>45304</v>
      </c>
      <c r="D93" s="300"/>
      <c r="E93" s="301"/>
      <c r="F93" s="301"/>
      <c r="G93" s="301"/>
      <c r="H93" s="301"/>
      <c r="I93" s="301"/>
      <c r="J93" s="301"/>
      <c r="K93" s="301"/>
      <c r="L93" s="302"/>
    </row>
    <row r="94" spans="2:12" x14ac:dyDescent="0.25">
      <c r="B94" s="20" t="s">
        <v>40</v>
      </c>
      <c r="C94" s="21">
        <v>45305</v>
      </c>
      <c r="D94" s="300"/>
      <c r="E94" s="301"/>
      <c r="F94" s="301"/>
      <c r="G94" s="301"/>
      <c r="H94" s="301"/>
      <c r="I94" s="301"/>
      <c r="J94" s="301"/>
      <c r="K94" s="301"/>
      <c r="L94" s="302"/>
    </row>
    <row r="95" spans="2:12" x14ac:dyDescent="0.25">
      <c r="B95" s="17" t="s">
        <v>29</v>
      </c>
      <c r="C95" s="18">
        <v>45306</v>
      </c>
      <c r="D95" s="303" t="s">
        <v>69</v>
      </c>
      <c r="E95" s="304"/>
      <c r="F95" s="304"/>
      <c r="G95" s="304"/>
      <c r="H95" s="304"/>
      <c r="I95" s="304"/>
      <c r="J95" s="304"/>
      <c r="K95" s="304"/>
      <c r="L95" s="305"/>
    </row>
    <row r="96" spans="2:12" x14ac:dyDescent="0.25">
      <c r="B96" s="17" t="s">
        <v>31</v>
      </c>
      <c r="C96" s="18">
        <v>45307</v>
      </c>
      <c r="D96" s="303"/>
      <c r="E96" s="304"/>
      <c r="F96" s="304"/>
      <c r="G96" s="304"/>
      <c r="H96" s="304"/>
      <c r="I96" s="304"/>
      <c r="J96" s="304"/>
      <c r="K96" s="304"/>
      <c r="L96" s="305"/>
    </row>
    <row r="97" spans="2:12" x14ac:dyDescent="0.25">
      <c r="B97" s="17" t="s">
        <v>33</v>
      </c>
      <c r="C97" s="18">
        <v>45308</v>
      </c>
      <c r="D97" s="303"/>
      <c r="E97" s="304"/>
      <c r="F97" s="304"/>
      <c r="G97" s="304"/>
      <c r="H97" s="304"/>
      <c r="I97" s="304"/>
      <c r="J97" s="304"/>
      <c r="K97" s="304"/>
      <c r="L97" s="305"/>
    </row>
    <row r="98" spans="2:12" x14ac:dyDescent="0.25">
      <c r="B98" s="17" t="s">
        <v>35</v>
      </c>
      <c r="C98" s="18">
        <v>45309</v>
      </c>
      <c r="D98" s="303"/>
      <c r="E98" s="304"/>
      <c r="F98" s="304"/>
      <c r="G98" s="304"/>
      <c r="H98" s="304"/>
      <c r="I98" s="304"/>
      <c r="J98" s="304"/>
      <c r="K98" s="304"/>
      <c r="L98" s="305"/>
    </row>
    <row r="99" spans="2:12" ht="15.75" thickBot="1" x14ac:dyDescent="0.3">
      <c r="B99" s="217" t="s">
        <v>37</v>
      </c>
      <c r="C99" s="218">
        <v>45310</v>
      </c>
      <c r="D99" s="311"/>
      <c r="E99" s="312"/>
      <c r="F99" s="312"/>
      <c r="G99" s="312"/>
      <c r="H99" s="312"/>
      <c r="I99" s="312"/>
      <c r="J99" s="312"/>
      <c r="K99" s="312"/>
      <c r="L99" s="313"/>
    </row>
    <row r="100" spans="2:12" x14ac:dyDescent="0.25">
      <c r="B100" s="236" t="s">
        <v>47</v>
      </c>
      <c r="C100" s="237"/>
      <c r="D100" s="238"/>
      <c r="E100" s="238"/>
      <c r="F100" s="238"/>
      <c r="G100" s="238"/>
      <c r="H100" s="238"/>
      <c r="I100" s="238"/>
      <c r="J100" s="238"/>
      <c r="K100" s="238"/>
      <c r="L100" s="239"/>
    </row>
    <row r="101" spans="2:12" ht="15.75" thickBot="1" x14ac:dyDescent="0.3">
      <c r="B101" s="240"/>
      <c r="C101" s="241"/>
      <c r="D101" s="241"/>
      <c r="E101" s="241"/>
      <c r="F101" s="241"/>
      <c r="G101" s="241"/>
      <c r="H101" s="241"/>
      <c r="I101" s="241"/>
      <c r="J101" s="241"/>
      <c r="K101" s="241"/>
      <c r="L101" s="242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2:1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2:1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2:1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2:1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2:1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2:1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2:1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2:1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2:1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2:12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2:12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2:12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2:12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2:12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2:12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2:12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2:12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2:12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2:12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2:12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2:12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2:12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2:12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2:12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2:12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2:12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2:12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2:12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2:12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2:12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2:12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2:12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2:12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2:12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2:12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2:12" x14ac:dyDescent="0.25">
      <c r="B911" s="43"/>
      <c r="C911" s="43"/>
      <c r="D911" s="43"/>
      <c r="E911" s="43"/>
      <c r="F911" s="43"/>
      <c r="G911" s="43"/>
      <c r="H911" s="43"/>
      <c r="I911" s="43"/>
      <c r="J911" s="44"/>
      <c r="K911" s="44"/>
      <c r="L911" s="44"/>
    </row>
    <row r="922" spans="13:18" x14ac:dyDescent="0.25">
      <c r="M922" s="33"/>
      <c r="N922" s="33"/>
      <c r="O922" s="33"/>
      <c r="P922" s="33"/>
      <c r="Q922" s="33"/>
      <c r="R922" s="33"/>
    </row>
    <row r="923" spans="13:18" x14ac:dyDescent="0.25">
      <c r="M923" s="33"/>
      <c r="N923" s="33"/>
      <c r="O923" s="33"/>
      <c r="P923" s="33"/>
      <c r="Q923" s="33"/>
      <c r="R923" s="33"/>
    </row>
    <row r="924" spans="13:18" x14ac:dyDescent="0.25">
      <c r="M924" s="33"/>
      <c r="N924" s="33"/>
      <c r="O924" s="33"/>
      <c r="P924" s="33"/>
      <c r="Q924" s="33"/>
      <c r="R924" s="33"/>
    </row>
    <row r="925" spans="13:18" x14ac:dyDescent="0.25">
      <c r="M925" s="33"/>
      <c r="N925" s="33"/>
      <c r="O925" s="33"/>
      <c r="P925" s="33"/>
      <c r="Q925" s="33"/>
      <c r="R925" s="33"/>
    </row>
    <row r="926" spans="13:18" x14ac:dyDescent="0.25">
      <c r="M926" s="33"/>
      <c r="N926" s="33"/>
      <c r="O926" s="33"/>
      <c r="P926" s="33"/>
      <c r="Q926" s="33"/>
      <c r="R926" s="33"/>
    </row>
    <row r="927" spans="13:18" x14ac:dyDescent="0.25">
      <c r="M927" s="33"/>
      <c r="N927" s="33"/>
      <c r="O927" s="33"/>
      <c r="P927" s="33"/>
      <c r="Q927" s="33"/>
      <c r="R927" s="33"/>
    </row>
    <row r="928" spans="13:18" x14ac:dyDescent="0.25">
      <c r="M928" s="33"/>
      <c r="N928" s="33"/>
      <c r="O928" s="33"/>
      <c r="P928" s="33"/>
      <c r="Q928" s="33"/>
      <c r="R928" s="33"/>
    </row>
    <row r="929" spans="13:18" x14ac:dyDescent="0.25">
      <c r="M929" s="33"/>
      <c r="N929" s="33"/>
      <c r="O929" s="33"/>
      <c r="P929" s="33"/>
      <c r="Q929" s="33"/>
      <c r="R929" s="33"/>
    </row>
    <row r="930" spans="13:18" x14ac:dyDescent="0.25">
      <c r="M930" s="33"/>
      <c r="N930" s="33"/>
      <c r="O930" s="33"/>
      <c r="P930" s="33"/>
      <c r="Q930" s="33"/>
      <c r="R930" s="33"/>
    </row>
    <row r="931" spans="13:18" x14ac:dyDescent="0.25">
      <c r="M931" s="33"/>
      <c r="N931" s="33"/>
      <c r="O931" s="33"/>
      <c r="P931" s="33"/>
      <c r="Q931" s="33"/>
      <c r="R931" s="33"/>
    </row>
    <row r="932" spans="13:18" x14ac:dyDescent="0.25">
      <c r="M932" s="33"/>
      <c r="N932" s="33"/>
      <c r="O932" s="33"/>
      <c r="P932" s="33"/>
      <c r="Q932" s="33"/>
      <c r="R932" s="33"/>
    </row>
    <row r="933" spans="13:18" x14ac:dyDescent="0.25">
      <c r="M933" s="33"/>
      <c r="N933" s="33"/>
      <c r="O933" s="33"/>
      <c r="P933" s="33"/>
      <c r="Q933" s="33"/>
      <c r="R933" s="33"/>
    </row>
    <row r="934" spans="13:18" x14ac:dyDescent="0.25">
      <c r="M934" s="33"/>
      <c r="N934" s="33"/>
      <c r="O934" s="33"/>
      <c r="P934" s="33"/>
      <c r="Q934" s="33"/>
      <c r="R934" s="33"/>
    </row>
    <row r="935" spans="13:18" x14ac:dyDescent="0.25">
      <c r="M935" s="33"/>
      <c r="N935" s="33"/>
      <c r="O935" s="33"/>
      <c r="P935" s="33"/>
      <c r="Q935" s="33"/>
      <c r="R935" s="33"/>
    </row>
    <row r="936" spans="13:18" x14ac:dyDescent="0.25">
      <c r="M936" s="33"/>
      <c r="N936" s="33"/>
      <c r="O936" s="33"/>
      <c r="P936" s="33"/>
      <c r="Q936" s="33"/>
      <c r="R936" s="33"/>
    </row>
    <row r="937" spans="13:18" x14ac:dyDescent="0.25">
      <c r="M937" s="33"/>
      <c r="N937" s="33"/>
      <c r="O937" s="33"/>
      <c r="P937" s="33"/>
      <c r="Q937" s="33"/>
      <c r="R937" s="33"/>
    </row>
    <row r="938" spans="13:18" x14ac:dyDescent="0.25">
      <c r="M938" s="33"/>
      <c r="N938" s="33"/>
      <c r="O938" s="33"/>
      <c r="P938" s="33"/>
      <c r="Q938" s="33"/>
      <c r="R938" s="33"/>
    </row>
    <row r="939" spans="13:18" x14ac:dyDescent="0.25">
      <c r="M939" s="33"/>
      <c r="N939" s="33"/>
      <c r="O939" s="33"/>
      <c r="P939" s="33"/>
      <c r="Q939" s="33"/>
      <c r="R939" s="33"/>
    </row>
    <row r="940" spans="13:18" x14ac:dyDescent="0.25">
      <c r="M940" s="33"/>
      <c r="N940" s="33"/>
      <c r="O940" s="33"/>
      <c r="P940" s="33"/>
      <c r="Q940" s="33"/>
      <c r="R940" s="33"/>
    </row>
    <row r="941" spans="13:18" x14ac:dyDescent="0.25">
      <c r="M941" s="33"/>
      <c r="N941" s="33"/>
      <c r="O941" s="33"/>
      <c r="P941" s="33"/>
      <c r="Q941" s="33"/>
      <c r="R941" s="33"/>
    </row>
    <row r="942" spans="13:18" x14ac:dyDescent="0.25">
      <c r="M942" s="33"/>
      <c r="N942" s="33"/>
      <c r="O942" s="33"/>
      <c r="P942" s="33"/>
      <c r="Q942" s="33"/>
      <c r="R942" s="33"/>
    </row>
    <row r="943" spans="13:18" x14ac:dyDescent="0.25">
      <c r="M943" s="33"/>
      <c r="N943" s="33"/>
      <c r="O943" s="33"/>
      <c r="P943" s="33"/>
      <c r="Q943" s="33"/>
      <c r="R943" s="33"/>
    </row>
    <row r="944" spans="13:18" x14ac:dyDescent="0.25">
      <c r="M944" s="33"/>
      <c r="N944" s="33"/>
      <c r="O944" s="33"/>
      <c r="P944" s="33"/>
      <c r="Q944" s="33"/>
      <c r="R944" s="33"/>
    </row>
    <row r="945" spans="13:18" x14ac:dyDescent="0.25">
      <c r="M945" s="33"/>
      <c r="N945" s="33"/>
      <c r="O945" s="33"/>
      <c r="P945" s="33"/>
      <c r="Q945" s="33"/>
      <c r="R945" s="33"/>
    </row>
    <row r="946" spans="13:18" x14ac:dyDescent="0.25">
      <c r="M946" s="33"/>
      <c r="N946" s="33"/>
      <c r="O946" s="33"/>
      <c r="P946" s="33"/>
      <c r="Q946" s="33"/>
      <c r="R946" s="33"/>
    </row>
    <row r="947" spans="13:18" x14ac:dyDescent="0.25">
      <c r="M947" s="33"/>
      <c r="N947" s="33"/>
      <c r="O947" s="33"/>
      <c r="P947" s="33"/>
      <c r="Q947" s="33"/>
      <c r="R947" s="33"/>
    </row>
    <row r="948" spans="13:18" x14ac:dyDescent="0.25">
      <c r="M948" s="33"/>
      <c r="N948" s="33"/>
      <c r="O948" s="33"/>
      <c r="P948" s="33"/>
      <c r="Q948" s="33"/>
      <c r="R948" s="33"/>
    </row>
    <row r="949" spans="13:18" x14ac:dyDescent="0.25">
      <c r="M949" s="33"/>
      <c r="N949" s="33"/>
      <c r="O949" s="33"/>
      <c r="P949" s="33"/>
      <c r="Q949" s="33"/>
      <c r="R949" s="33"/>
    </row>
    <row r="950" spans="13:18" x14ac:dyDescent="0.25">
      <c r="M950" s="33"/>
      <c r="N950" s="33"/>
      <c r="O950" s="33"/>
      <c r="P950" s="33"/>
      <c r="Q950" s="33"/>
      <c r="R950" s="33"/>
    </row>
    <row r="951" spans="13:18" x14ac:dyDescent="0.25">
      <c r="M951" s="33"/>
      <c r="N951" s="33"/>
      <c r="O951" s="33"/>
      <c r="P951" s="33"/>
      <c r="Q951" s="33"/>
      <c r="R951" s="33"/>
    </row>
    <row r="952" spans="13:18" x14ac:dyDescent="0.25">
      <c r="M952" s="33"/>
      <c r="N952" s="33"/>
      <c r="O952" s="33"/>
      <c r="P952" s="33"/>
      <c r="Q952" s="33"/>
      <c r="R952" s="33"/>
    </row>
    <row r="953" spans="13:18" x14ac:dyDescent="0.25">
      <c r="M953" s="33"/>
      <c r="N953" s="33"/>
      <c r="O953" s="33"/>
      <c r="P953" s="33"/>
      <c r="Q953" s="33"/>
      <c r="R953" s="33"/>
    </row>
    <row r="954" spans="13:18" x14ac:dyDescent="0.25">
      <c r="M954" s="33"/>
      <c r="N954" s="33"/>
      <c r="O954" s="33"/>
      <c r="P954" s="33"/>
      <c r="Q954" s="33"/>
      <c r="R954" s="33"/>
    </row>
    <row r="955" spans="13:18" x14ac:dyDescent="0.25">
      <c r="M955" s="33"/>
      <c r="N955" s="33"/>
      <c r="O955" s="33"/>
      <c r="P955" s="33"/>
      <c r="Q955" s="33"/>
      <c r="R955" s="33"/>
    </row>
    <row r="956" spans="13:18" x14ac:dyDescent="0.25">
      <c r="M956" s="33"/>
      <c r="N956" s="33"/>
      <c r="O956" s="33"/>
      <c r="P956" s="33"/>
      <c r="Q956" s="33"/>
      <c r="R956" s="33"/>
    </row>
    <row r="957" spans="13:18" x14ac:dyDescent="0.25">
      <c r="M957" s="33"/>
      <c r="N957" s="33"/>
      <c r="O957" s="33"/>
      <c r="P957" s="33"/>
      <c r="Q957" s="33"/>
      <c r="R957" s="33"/>
    </row>
    <row r="958" spans="13:18" x14ac:dyDescent="0.25">
      <c r="M958" s="33"/>
      <c r="N958" s="33"/>
      <c r="O958" s="33"/>
      <c r="P958" s="33"/>
      <c r="Q958" s="33"/>
      <c r="R958" s="33"/>
    </row>
    <row r="959" spans="13:18" x14ac:dyDescent="0.25">
      <c r="M959" s="33"/>
      <c r="N959" s="33"/>
      <c r="O959" s="33"/>
      <c r="P959" s="33"/>
      <c r="Q959" s="33"/>
      <c r="R959" s="33"/>
    </row>
    <row r="960" spans="13:18" x14ac:dyDescent="0.25">
      <c r="M960" s="33"/>
      <c r="N960" s="33"/>
      <c r="O960" s="33"/>
      <c r="P960" s="33"/>
      <c r="Q960" s="33"/>
      <c r="R960" s="33"/>
    </row>
    <row r="961" spans="13:18" x14ac:dyDescent="0.25">
      <c r="M961" s="33"/>
      <c r="N961" s="33"/>
      <c r="O961" s="33"/>
      <c r="P961" s="33"/>
      <c r="Q961" s="33"/>
      <c r="R961" s="33"/>
    </row>
    <row r="962" spans="13:18" x14ac:dyDescent="0.25">
      <c r="M962" s="33"/>
      <c r="N962" s="33"/>
      <c r="O962" s="33"/>
      <c r="P962" s="33"/>
      <c r="Q962" s="33"/>
      <c r="R962" s="33"/>
    </row>
    <row r="963" spans="13:18" x14ac:dyDescent="0.25">
      <c r="M963" s="33"/>
      <c r="N963" s="33"/>
      <c r="O963" s="33"/>
      <c r="P963" s="33"/>
      <c r="Q963" s="33"/>
      <c r="R963" s="33"/>
    </row>
    <row r="964" spans="13:18" x14ac:dyDescent="0.25">
      <c r="M964" s="33"/>
      <c r="N964" s="33"/>
      <c r="O964" s="33"/>
      <c r="P964" s="33"/>
      <c r="Q964" s="33"/>
      <c r="R964" s="33"/>
    </row>
    <row r="965" spans="13:18" x14ac:dyDescent="0.25">
      <c r="M965" s="33"/>
      <c r="N965" s="33"/>
      <c r="O965" s="33"/>
      <c r="P965" s="33"/>
      <c r="Q965" s="33"/>
      <c r="R965" s="33"/>
    </row>
    <row r="966" spans="13:18" x14ac:dyDescent="0.25">
      <c r="M966" s="33"/>
      <c r="N966" s="33"/>
      <c r="O966" s="33"/>
      <c r="P966" s="33"/>
      <c r="Q966" s="33"/>
      <c r="R966" s="33"/>
    </row>
    <row r="967" spans="13:18" x14ac:dyDescent="0.25">
      <c r="M967" s="33"/>
      <c r="N967" s="33"/>
      <c r="O967" s="33"/>
      <c r="P967" s="33"/>
      <c r="Q967" s="33"/>
      <c r="R967" s="33"/>
    </row>
    <row r="968" spans="13:18" x14ac:dyDescent="0.25">
      <c r="M968" s="33"/>
      <c r="N968" s="33"/>
      <c r="O968" s="33"/>
      <c r="P968" s="33"/>
      <c r="Q968" s="33"/>
      <c r="R968" s="33"/>
    </row>
    <row r="969" spans="13:18" x14ac:dyDescent="0.25">
      <c r="M969" s="33"/>
      <c r="N969" s="33"/>
      <c r="O969" s="33"/>
      <c r="P969" s="33"/>
      <c r="Q969" s="33"/>
      <c r="R969" s="33"/>
    </row>
    <row r="970" spans="13:18" x14ac:dyDescent="0.25">
      <c r="M970" s="33"/>
      <c r="N970" s="33"/>
      <c r="O970" s="33"/>
      <c r="P970" s="33"/>
      <c r="Q970" s="33"/>
      <c r="R970" s="33"/>
    </row>
    <row r="971" spans="13:18" x14ac:dyDescent="0.25">
      <c r="M971" s="33"/>
      <c r="N971" s="33"/>
      <c r="O971" s="33"/>
      <c r="P971" s="33"/>
      <c r="Q971" s="33"/>
      <c r="R971" s="33"/>
    </row>
    <row r="972" spans="13:18" x14ac:dyDescent="0.25">
      <c r="M972" s="33"/>
      <c r="N972" s="33"/>
      <c r="O972" s="33"/>
      <c r="P972" s="33"/>
      <c r="Q972" s="33"/>
      <c r="R972" s="33"/>
    </row>
    <row r="973" spans="13:18" x14ac:dyDescent="0.25">
      <c r="M973" s="33"/>
      <c r="N973" s="33"/>
      <c r="O973" s="33"/>
      <c r="P973" s="33"/>
      <c r="Q973" s="33"/>
      <c r="R973" s="33"/>
    </row>
    <row r="974" spans="13:18" x14ac:dyDescent="0.25">
      <c r="M974" s="33"/>
      <c r="N974" s="33"/>
      <c r="O974" s="33"/>
      <c r="P974" s="33"/>
      <c r="Q974" s="33"/>
      <c r="R974" s="33"/>
    </row>
    <row r="975" spans="13:18" x14ac:dyDescent="0.25">
      <c r="M975" s="33"/>
      <c r="N975" s="33"/>
      <c r="O975" s="33"/>
      <c r="P975" s="33"/>
      <c r="Q975" s="33"/>
      <c r="R975" s="33"/>
    </row>
    <row r="976" spans="13:18" x14ac:dyDescent="0.25">
      <c r="M976" s="33"/>
      <c r="N976" s="33"/>
      <c r="O976" s="33"/>
      <c r="P976" s="33"/>
      <c r="Q976" s="33"/>
      <c r="R976" s="33"/>
    </row>
    <row r="977" spans="13:18" x14ac:dyDescent="0.25">
      <c r="M977" s="33"/>
      <c r="N977" s="33"/>
      <c r="O977" s="33"/>
      <c r="P977" s="33"/>
      <c r="Q977" s="33"/>
      <c r="R977" s="33"/>
    </row>
    <row r="978" spans="13:18" x14ac:dyDescent="0.25">
      <c r="M978" s="33"/>
      <c r="N978" s="33"/>
      <c r="O978" s="33"/>
      <c r="P978" s="33"/>
      <c r="Q978" s="33"/>
      <c r="R978" s="33"/>
    </row>
    <row r="979" spans="13:18" x14ac:dyDescent="0.25">
      <c r="M979" s="33"/>
      <c r="N979" s="33"/>
      <c r="O979" s="33"/>
      <c r="P979" s="33"/>
      <c r="Q979" s="33"/>
      <c r="R979" s="33"/>
    </row>
    <row r="980" spans="13:18" x14ac:dyDescent="0.25">
      <c r="M980" s="33"/>
      <c r="N980" s="33"/>
      <c r="O980" s="33"/>
      <c r="P980" s="33"/>
      <c r="Q980" s="33"/>
      <c r="R980" s="33"/>
    </row>
    <row r="981" spans="13:18" x14ac:dyDescent="0.25">
      <c r="M981" s="33"/>
      <c r="N981" s="33"/>
      <c r="O981" s="33"/>
      <c r="P981" s="33"/>
      <c r="Q981" s="33"/>
      <c r="R981" s="33"/>
    </row>
    <row r="982" spans="13:18" x14ac:dyDescent="0.25">
      <c r="M982" s="33"/>
      <c r="N982" s="33"/>
      <c r="O982" s="33"/>
      <c r="P982" s="33"/>
      <c r="Q982" s="33"/>
      <c r="R982" s="33"/>
    </row>
    <row r="983" spans="13:18" x14ac:dyDescent="0.25">
      <c r="M983" s="33"/>
      <c r="N983" s="33"/>
      <c r="O983" s="33"/>
      <c r="P983" s="33"/>
      <c r="Q983" s="33"/>
      <c r="R983" s="33"/>
    </row>
    <row r="984" spans="13:18" x14ac:dyDescent="0.25">
      <c r="M984" s="33"/>
      <c r="N984" s="33"/>
      <c r="O984" s="33"/>
      <c r="P984" s="33"/>
      <c r="Q984" s="33"/>
      <c r="R984" s="33"/>
    </row>
    <row r="985" spans="13:18" x14ac:dyDescent="0.25">
      <c r="M985" s="33"/>
      <c r="N985" s="33"/>
      <c r="O985" s="33"/>
      <c r="P985" s="33"/>
      <c r="Q985" s="33"/>
      <c r="R985" s="33"/>
    </row>
    <row r="986" spans="13:18" x14ac:dyDescent="0.25">
      <c r="M986" s="33"/>
      <c r="N986" s="33"/>
      <c r="O986" s="33"/>
      <c r="P986" s="33"/>
      <c r="Q986" s="33"/>
      <c r="R986" s="33"/>
    </row>
    <row r="987" spans="13:18" x14ac:dyDescent="0.25">
      <c r="M987" s="33"/>
      <c r="N987" s="33"/>
      <c r="O987" s="33"/>
      <c r="P987" s="33"/>
      <c r="Q987" s="33"/>
      <c r="R987" s="33"/>
    </row>
    <row r="988" spans="13:18" x14ac:dyDescent="0.25">
      <c r="M988" s="33"/>
      <c r="N988" s="33"/>
      <c r="O988" s="33"/>
      <c r="P988" s="33"/>
      <c r="Q988" s="33"/>
      <c r="R988" s="33"/>
    </row>
    <row r="989" spans="13:18" x14ac:dyDescent="0.25">
      <c r="M989" s="33"/>
      <c r="N989" s="33"/>
      <c r="O989" s="33"/>
      <c r="P989" s="33"/>
      <c r="Q989" s="33"/>
      <c r="R989" s="33"/>
    </row>
    <row r="990" spans="13:18" x14ac:dyDescent="0.25">
      <c r="M990" s="33"/>
      <c r="N990" s="33"/>
      <c r="O990" s="33"/>
      <c r="P990" s="33"/>
      <c r="Q990" s="33"/>
      <c r="R990" s="33"/>
    </row>
    <row r="991" spans="13:18" x14ac:dyDescent="0.25">
      <c r="M991" s="33"/>
      <c r="N991" s="33"/>
      <c r="O991" s="33"/>
      <c r="P991" s="33"/>
      <c r="Q991" s="33"/>
      <c r="R991" s="33"/>
    </row>
    <row r="992" spans="13:18" x14ac:dyDescent="0.25">
      <c r="M992" s="33"/>
      <c r="N992" s="33"/>
      <c r="O992" s="33"/>
      <c r="P992" s="33"/>
      <c r="Q992" s="33"/>
      <c r="R992" s="33"/>
    </row>
    <row r="993" spans="13:18" x14ac:dyDescent="0.25">
      <c r="M993" s="33"/>
      <c r="N993" s="33"/>
      <c r="O993" s="33"/>
      <c r="P993" s="33"/>
      <c r="Q993" s="33"/>
      <c r="R993" s="33"/>
    </row>
    <row r="994" spans="13:18" x14ac:dyDescent="0.25">
      <c r="M994" s="33"/>
      <c r="N994" s="33"/>
      <c r="O994" s="33"/>
      <c r="P994" s="33"/>
      <c r="Q994" s="33"/>
      <c r="R994" s="33"/>
    </row>
    <row r="995" spans="13:18" x14ac:dyDescent="0.25">
      <c r="M995" s="33"/>
      <c r="N995" s="33"/>
      <c r="O995" s="33"/>
      <c r="P995" s="33"/>
      <c r="Q995" s="33"/>
      <c r="R995" s="33"/>
    </row>
    <row r="996" spans="13:18" x14ac:dyDescent="0.25">
      <c r="M996" s="33"/>
      <c r="N996" s="33"/>
      <c r="O996" s="33"/>
      <c r="P996" s="33"/>
      <c r="Q996" s="33"/>
      <c r="R996" s="33"/>
    </row>
    <row r="997" spans="13:18" x14ac:dyDescent="0.25">
      <c r="M997" s="33"/>
      <c r="N997" s="33"/>
      <c r="O997" s="33"/>
      <c r="P997" s="33"/>
      <c r="Q997" s="33"/>
      <c r="R997" s="33"/>
    </row>
    <row r="998" spans="13:18" x14ac:dyDescent="0.25">
      <c r="M998" s="33"/>
      <c r="N998" s="33"/>
      <c r="O998" s="33"/>
      <c r="P998" s="33"/>
      <c r="Q998" s="33"/>
      <c r="R998" s="33"/>
    </row>
    <row r="999" spans="13:18" x14ac:dyDescent="0.25">
      <c r="M999" s="33"/>
      <c r="N999" s="33"/>
      <c r="O999" s="33"/>
      <c r="P999" s="33"/>
      <c r="Q999" s="33"/>
      <c r="R999" s="33"/>
    </row>
    <row r="1000" spans="13:18" x14ac:dyDescent="0.25">
      <c r="M1000" s="33"/>
      <c r="N1000" s="33"/>
      <c r="O1000" s="33"/>
      <c r="P1000" s="33"/>
      <c r="Q1000" s="33"/>
      <c r="R1000" s="33"/>
    </row>
    <row r="1001" spans="13:18" x14ac:dyDescent="0.25">
      <c r="M1001" s="33"/>
      <c r="N1001" s="33"/>
      <c r="O1001" s="33"/>
      <c r="P1001" s="33"/>
      <c r="Q1001" s="33"/>
      <c r="R1001" s="33"/>
    </row>
    <row r="1002" spans="13:18" x14ac:dyDescent="0.25">
      <c r="M1002" s="33"/>
      <c r="N1002" s="33"/>
      <c r="O1002" s="33"/>
      <c r="P1002" s="33"/>
      <c r="Q1002" s="33"/>
      <c r="R1002" s="33"/>
    </row>
    <row r="1003" spans="13:18" x14ac:dyDescent="0.25">
      <c r="M1003" s="33"/>
      <c r="N1003" s="33"/>
      <c r="O1003" s="33"/>
      <c r="P1003" s="33"/>
      <c r="Q1003" s="33"/>
      <c r="R1003" s="33"/>
    </row>
    <row r="1004" spans="13:18" x14ac:dyDescent="0.25">
      <c r="M1004" s="33"/>
      <c r="N1004" s="33"/>
      <c r="O1004" s="33"/>
      <c r="P1004" s="33"/>
      <c r="Q1004" s="33"/>
      <c r="R1004" s="33"/>
    </row>
    <row r="1005" spans="13:18" x14ac:dyDescent="0.25">
      <c r="M1005" s="33"/>
      <c r="N1005" s="33"/>
      <c r="O1005" s="33"/>
      <c r="P1005" s="33"/>
      <c r="Q1005" s="33"/>
      <c r="R1005" s="33"/>
    </row>
    <row r="1006" spans="13:18" x14ac:dyDescent="0.25">
      <c r="M1006" s="33"/>
      <c r="N1006" s="33"/>
      <c r="O1006" s="33"/>
      <c r="P1006" s="33"/>
      <c r="Q1006" s="33"/>
      <c r="R1006" s="33"/>
    </row>
    <row r="1007" spans="13:18" x14ac:dyDescent="0.25">
      <c r="M1007" s="33"/>
      <c r="N1007" s="33"/>
      <c r="O1007" s="33"/>
      <c r="P1007" s="33"/>
      <c r="Q1007" s="33"/>
      <c r="R1007" s="33"/>
    </row>
    <row r="1008" spans="13:18" x14ac:dyDescent="0.25">
      <c r="M1008" s="33"/>
      <c r="N1008" s="33"/>
      <c r="O1008" s="33"/>
      <c r="P1008" s="33"/>
      <c r="Q1008" s="33"/>
      <c r="R1008" s="33"/>
    </row>
    <row r="1009" spans="13:18" x14ac:dyDescent="0.25">
      <c r="M1009" s="33"/>
      <c r="N1009" s="33"/>
      <c r="O1009" s="33"/>
      <c r="P1009" s="33"/>
      <c r="Q1009" s="33"/>
      <c r="R1009" s="33"/>
    </row>
    <row r="1010" spans="13:18" x14ac:dyDescent="0.25">
      <c r="M1010" s="33"/>
      <c r="N1010" s="33"/>
      <c r="O1010" s="33"/>
      <c r="P1010" s="33"/>
      <c r="Q1010" s="33"/>
      <c r="R1010" s="33"/>
    </row>
    <row r="1011" spans="13:18" x14ac:dyDescent="0.25">
      <c r="M1011" s="33"/>
      <c r="N1011" s="33"/>
      <c r="O1011" s="33"/>
      <c r="P1011" s="33"/>
      <c r="Q1011" s="33"/>
      <c r="R1011" s="33"/>
    </row>
    <row r="1012" spans="13:18" x14ac:dyDescent="0.25">
      <c r="M1012" s="33"/>
      <c r="N1012" s="33"/>
      <c r="O1012" s="33"/>
      <c r="P1012" s="33"/>
      <c r="Q1012" s="33"/>
      <c r="R1012" s="33"/>
    </row>
    <row r="1013" spans="13:18" x14ac:dyDescent="0.25">
      <c r="M1013" s="33"/>
      <c r="N1013" s="33"/>
      <c r="O1013" s="33"/>
      <c r="P1013" s="33"/>
      <c r="Q1013" s="33"/>
      <c r="R1013" s="33"/>
    </row>
    <row r="1014" spans="13:18" x14ac:dyDescent="0.25">
      <c r="M1014" s="33"/>
      <c r="N1014" s="33"/>
      <c r="O1014" s="33"/>
      <c r="P1014" s="33"/>
      <c r="Q1014" s="33"/>
      <c r="R1014" s="33"/>
    </row>
    <row r="1015" spans="13:18" x14ac:dyDescent="0.25">
      <c r="M1015" s="33"/>
      <c r="N1015" s="33"/>
      <c r="O1015" s="33"/>
      <c r="P1015" s="33"/>
      <c r="Q1015" s="33"/>
      <c r="R1015" s="33"/>
    </row>
    <row r="1016" spans="13:18" x14ac:dyDescent="0.25">
      <c r="M1016" s="33"/>
      <c r="N1016" s="33"/>
      <c r="O1016" s="33"/>
      <c r="P1016" s="33"/>
      <c r="Q1016" s="33"/>
      <c r="R1016" s="33"/>
    </row>
    <row r="1017" spans="13:18" x14ac:dyDescent="0.25">
      <c r="M1017" s="33"/>
      <c r="N1017" s="33"/>
      <c r="O1017" s="33"/>
      <c r="P1017" s="33"/>
      <c r="Q1017" s="33"/>
      <c r="R1017" s="33"/>
    </row>
    <row r="1018" spans="13:18" x14ac:dyDescent="0.25">
      <c r="M1018" s="33"/>
      <c r="N1018" s="33"/>
      <c r="O1018" s="33"/>
      <c r="P1018" s="33"/>
      <c r="Q1018" s="33"/>
      <c r="R1018" s="33"/>
    </row>
    <row r="1019" spans="13:18" x14ac:dyDescent="0.25">
      <c r="M1019" s="33"/>
      <c r="N1019" s="33"/>
      <c r="O1019" s="33"/>
      <c r="P1019" s="33"/>
      <c r="Q1019" s="33"/>
      <c r="R1019" s="33"/>
    </row>
    <row r="1020" spans="13:18" x14ac:dyDescent="0.25">
      <c r="M1020" s="33"/>
      <c r="N1020" s="33"/>
      <c r="O1020" s="33"/>
      <c r="P1020" s="33"/>
      <c r="Q1020" s="33"/>
      <c r="R1020" s="33"/>
    </row>
    <row r="1021" spans="13:18" x14ac:dyDescent="0.25">
      <c r="M1021" s="33"/>
      <c r="N1021" s="33"/>
      <c r="O1021" s="33"/>
      <c r="P1021" s="33"/>
      <c r="Q1021" s="33"/>
      <c r="R1021" s="33"/>
    </row>
    <row r="1022" spans="13:18" x14ac:dyDescent="0.25">
      <c r="M1022" s="33"/>
      <c r="N1022" s="33"/>
      <c r="O1022" s="33"/>
      <c r="P1022" s="33"/>
      <c r="Q1022" s="33"/>
      <c r="R1022" s="33"/>
    </row>
    <row r="1023" spans="13:18" x14ac:dyDescent="0.25">
      <c r="M1023" s="33"/>
      <c r="N1023" s="33"/>
      <c r="O1023" s="33"/>
      <c r="P1023" s="33"/>
      <c r="Q1023" s="33"/>
      <c r="R1023" s="33"/>
    </row>
    <row r="1024" spans="13:18" x14ac:dyDescent="0.25">
      <c r="M1024" s="33"/>
      <c r="N1024" s="33"/>
      <c r="O1024" s="33"/>
      <c r="P1024" s="33"/>
      <c r="Q1024" s="33"/>
      <c r="R1024" s="33"/>
    </row>
    <row r="1025" spans="13:18" x14ac:dyDescent="0.25">
      <c r="M1025" s="33"/>
      <c r="N1025" s="33"/>
      <c r="O1025" s="33"/>
      <c r="P1025" s="33"/>
      <c r="Q1025" s="33"/>
      <c r="R1025" s="33"/>
    </row>
    <row r="1026" spans="13:18" x14ac:dyDescent="0.25">
      <c r="M1026" s="33"/>
      <c r="N1026" s="33"/>
      <c r="O1026" s="33"/>
      <c r="P1026" s="33"/>
      <c r="Q1026" s="33"/>
      <c r="R1026" s="33"/>
    </row>
    <row r="1027" spans="13:18" x14ac:dyDescent="0.25">
      <c r="M1027" s="33"/>
      <c r="N1027" s="33"/>
      <c r="O1027" s="33"/>
      <c r="P1027" s="33"/>
      <c r="Q1027" s="33"/>
      <c r="R1027" s="33"/>
    </row>
    <row r="1028" spans="13:18" x14ac:dyDescent="0.25">
      <c r="M1028" s="33"/>
      <c r="N1028" s="33"/>
      <c r="O1028" s="33"/>
      <c r="P1028" s="33"/>
      <c r="Q1028" s="33"/>
      <c r="R1028" s="33"/>
    </row>
    <row r="1029" spans="13:18" x14ac:dyDescent="0.25">
      <c r="M1029" s="33"/>
      <c r="N1029" s="33"/>
      <c r="O1029" s="33"/>
      <c r="P1029" s="33"/>
      <c r="Q1029" s="33"/>
      <c r="R1029" s="33"/>
    </row>
    <row r="1030" spans="13:18" x14ac:dyDescent="0.25">
      <c r="M1030" s="33"/>
      <c r="N1030" s="33"/>
      <c r="O1030" s="33"/>
      <c r="P1030" s="33"/>
      <c r="Q1030" s="33"/>
      <c r="R1030" s="33"/>
    </row>
    <row r="1031" spans="13:18" x14ac:dyDescent="0.25">
      <c r="M1031" s="33"/>
      <c r="N1031" s="33"/>
      <c r="O1031" s="33"/>
      <c r="P1031" s="33"/>
      <c r="Q1031" s="33"/>
      <c r="R1031" s="33"/>
    </row>
    <row r="1032" spans="13:18" x14ac:dyDescent="0.25">
      <c r="M1032" s="33"/>
      <c r="N1032" s="33"/>
      <c r="O1032" s="33"/>
      <c r="P1032" s="33"/>
      <c r="Q1032" s="33"/>
      <c r="R1032" s="33"/>
    </row>
    <row r="1033" spans="13:18" x14ac:dyDescent="0.25">
      <c r="M1033" s="33"/>
      <c r="N1033" s="33"/>
      <c r="O1033" s="33"/>
      <c r="P1033" s="33"/>
      <c r="Q1033" s="33"/>
      <c r="R1033" s="33"/>
    </row>
    <row r="1034" spans="13:18" x14ac:dyDescent="0.25">
      <c r="M1034" s="33"/>
      <c r="N1034" s="33"/>
      <c r="O1034" s="33"/>
      <c r="P1034" s="33"/>
      <c r="Q1034" s="33"/>
      <c r="R1034" s="33"/>
    </row>
    <row r="1035" spans="13:18" x14ac:dyDescent="0.25">
      <c r="M1035" s="33"/>
      <c r="N1035" s="33"/>
      <c r="O1035" s="33"/>
      <c r="P1035" s="33"/>
      <c r="Q1035" s="33"/>
      <c r="R1035" s="33"/>
    </row>
    <row r="1036" spans="13:18" x14ac:dyDescent="0.25">
      <c r="M1036" s="33"/>
      <c r="N1036" s="33"/>
      <c r="O1036" s="33"/>
      <c r="P1036" s="33"/>
      <c r="Q1036" s="33"/>
      <c r="R1036" s="33"/>
    </row>
    <row r="1037" spans="13:18" x14ac:dyDescent="0.25">
      <c r="M1037" s="33"/>
      <c r="N1037" s="33"/>
      <c r="O1037" s="33"/>
      <c r="P1037" s="33"/>
      <c r="Q1037" s="33"/>
      <c r="R1037" s="33"/>
    </row>
    <row r="1038" spans="13:18" x14ac:dyDescent="0.25">
      <c r="M1038" s="33"/>
      <c r="N1038" s="33"/>
      <c r="O1038" s="33"/>
      <c r="P1038" s="33"/>
      <c r="Q1038" s="33"/>
      <c r="R1038" s="33"/>
    </row>
    <row r="1039" spans="13:18" x14ac:dyDescent="0.25">
      <c r="M1039" s="33"/>
      <c r="N1039" s="33"/>
      <c r="O1039" s="33"/>
      <c r="P1039" s="33"/>
      <c r="Q1039" s="33"/>
      <c r="R1039" s="33"/>
    </row>
    <row r="1040" spans="13:18" x14ac:dyDescent="0.25">
      <c r="M1040" s="33"/>
      <c r="N1040" s="33"/>
      <c r="O1040" s="33"/>
      <c r="P1040" s="33"/>
      <c r="Q1040" s="33"/>
      <c r="R1040" s="33"/>
    </row>
    <row r="1041" spans="13:18" x14ac:dyDescent="0.25">
      <c r="M1041" s="33"/>
      <c r="N1041" s="33"/>
      <c r="O1041" s="33"/>
      <c r="P1041" s="33"/>
      <c r="Q1041" s="33"/>
      <c r="R1041" s="33"/>
    </row>
    <row r="1042" spans="13:18" x14ac:dyDescent="0.25">
      <c r="M1042" s="33"/>
      <c r="N1042" s="33"/>
      <c r="O1042" s="33"/>
      <c r="P1042" s="33"/>
      <c r="Q1042" s="33"/>
      <c r="R1042" s="33"/>
    </row>
    <row r="1043" spans="13:18" x14ac:dyDescent="0.25">
      <c r="M1043" s="33"/>
      <c r="N1043" s="33"/>
      <c r="O1043" s="33"/>
      <c r="P1043" s="33"/>
      <c r="Q1043" s="33"/>
      <c r="R1043" s="33"/>
    </row>
    <row r="1044" spans="13:18" x14ac:dyDescent="0.25">
      <c r="M1044" s="33"/>
      <c r="N1044" s="33"/>
      <c r="O1044" s="33"/>
      <c r="P1044" s="33"/>
      <c r="Q1044" s="33"/>
      <c r="R1044" s="33"/>
    </row>
    <row r="1045" spans="13:18" x14ac:dyDescent="0.25">
      <c r="M1045" s="33"/>
      <c r="N1045" s="33"/>
      <c r="O1045" s="33"/>
      <c r="P1045" s="33"/>
      <c r="Q1045" s="33"/>
      <c r="R1045" s="33"/>
    </row>
    <row r="1046" spans="13:18" x14ac:dyDescent="0.25">
      <c r="M1046" s="33"/>
      <c r="N1046" s="33"/>
      <c r="O1046" s="33"/>
      <c r="P1046" s="33"/>
      <c r="Q1046" s="33"/>
      <c r="R1046" s="33"/>
    </row>
    <row r="1047" spans="13:18" x14ac:dyDescent="0.25">
      <c r="M1047" s="33"/>
      <c r="N1047" s="33"/>
      <c r="O1047" s="33"/>
      <c r="P1047" s="33"/>
      <c r="Q1047" s="33"/>
      <c r="R1047" s="33"/>
    </row>
    <row r="1048" spans="13:18" x14ac:dyDescent="0.25">
      <c r="M1048" s="33"/>
      <c r="N1048" s="33"/>
      <c r="O1048" s="33"/>
      <c r="P1048" s="33"/>
      <c r="Q1048" s="33"/>
      <c r="R1048" s="33"/>
    </row>
    <row r="1049" spans="13:18" x14ac:dyDescent="0.25">
      <c r="M1049" s="33"/>
      <c r="N1049" s="33"/>
      <c r="O1049" s="33"/>
      <c r="P1049" s="33"/>
      <c r="Q1049" s="33"/>
      <c r="R1049" s="33"/>
    </row>
    <row r="1050" spans="13:18" x14ac:dyDescent="0.25">
      <c r="M1050" s="33"/>
      <c r="N1050" s="33"/>
      <c r="O1050" s="33"/>
      <c r="P1050" s="33"/>
      <c r="Q1050" s="33"/>
      <c r="R1050" s="33"/>
    </row>
    <row r="1051" spans="13:18" x14ac:dyDescent="0.25">
      <c r="M1051" s="33"/>
      <c r="N1051" s="33"/>
      <c r="O1051" s="33"/>
      <c r="P1051" s="33"/>
      <c r="Q1051" s="33"/>
      <c r="R1051" s="33"/>
    </row>
    <row r="1052" spans="13:18" x14ac:dyDescent="0.25">
      <c r="M1052" s="33"/>
      <c r="N1052" s="33"/>
      <c r="O1052" s="33"/>
      <c r="P1052" s="33"/>
      <c r="Q1052" s="33"/>
      <c r="R1052" s="33"/>
    </row>
    <row r="1053" spans="13:18" x14ac:dyDescent="0.25">
      <c r="M1053" s="33"/>
      <c r="N1053" s="33"/>
      <c r="O1053" s="33"/>
      <c r="P1053" s="33"/>
      <c r="Q1053" s="33"/>
      <c r="R1053" s="33"/>
    </row>
    <row r="1054" spans="13:18" x14ac:dyDescent="0.25">
      <c r="M1054" s="33"/>
      <c r="N1054" s="33"/>
      <c r="O1054" s="33"/>
      <c r="P1054" s="33"/>
      <c r="Q1054" s="33"/>
      <c r="R1054" s="33"/>
    </row>
    <row r="1055" spans="13:18" x14ac:dyDescent="0.25">
      <c r="M1055" s="33"/>
      <c r="N1055" s="33"/>
      <c r="O1055" s="33"/>
      <c r="P1055" s="33"/>
      <c r="Q1055" s="33"/>
      <c r="R1055" s="33"/>
    </row>
    <row r="1056" spans="13:18" x14ac:dyDescent="0.25">
      <c r="M1056" s="33"/>
      <c r="N1056" s="33"/>
      <c r="O1056" s="33"/>
      <c r="P1056" s="33"/>
      <c r="Q1056" s="33"/>
      <c r="R1056" s="33"/>
    </row>
    <row r="1057" spans="13:18" x14ac:dyDescent="0.25">
      <c r="M1057" s="33"/>
      <c r="N1057" s="33"/>
      <c r="O1057" s="33"/>
      <c r="P1057" s="33"/>
      <c r="Q1057" s="33"/>
      <c r="R1057" s="33"/>
    </row>
    <row r="1058" spans="13:18" x14ac:dyDescent="0.25">
      <c r="M1058" s="33"/>
      <c r="N1058" s="33"/>
      <c r="O1058" s="33"/>
      <c r="P1058" s="33"/>
      <c r="Q1058" s="33"/>
      <c r="R1058" s="33"/>
    </row>
    <row r="1059" spans="13:18" x14ac:dyDescent="0.25">
      <c r="M1059" s="33"/>
      <c r="N1059" s="33"/>
      <c r="O1059" s="33"/>
      <c r="P1059" s="33"/>
      <c r="Q1059" s="33"/>
      <c r="R1059" s="33"/>
    </row>
    <row r="1060" spans="13:18" x14ac:dyDescent="0.25">
      <c r="M1060" s="33"/>
      <c r="N1060" s="33"/>
      <c r="O1060" s="33"/>
      <c r="P1060" s="33"/>
      <c r="Q1060" s="33"/>
      <c r="R1060" s="33"/>
    </row>
    <row r="1061" spans="13:18" x14ac:dyDescent="0.25">
      <c r="M1061" s="33"/>
      <c r="N1061" s="33"/>
      <c r="O1061" s="33"/>
      <c r="P1061" s="33"/>
      <c r="Q1061" s="33"/>
      <c r="R1061" s="33"/>
    </row>
    <row r="1062" spans="13:18" x14ac:dyDescent="0.25">
      <c r="M1062" s="33"/>
      <c r="N1062" s="33"/>
      <c r="O1062" s="33"/>
      <c r="P1062" s="33"/>
      <c r="Q1062" s="33"/>
      <c r="R1062" s="33"/>
    </row>
    <row r="1063" spans="13:18" x14ac:dyDescent="0.25">
      <c r="M1063" s="33"/>
      <c r="N1063" s="33"/>
      <c r="O1063" s="33"/>
      <c r="P1063" s="33"/>
      <c r="Q1063" s="33"/>
      <c r="R1063" s="33"/>
    </row>
    <row r="1064" spans="13:18" x14ac:dyDescent="0.25">
      <c r="M1064" s="33"/>
      <c r="N1064" s="33"/>
      <c r="O1064" s="33"/>
      <c r="P1064" s="33"/>
      <c r="Q1064" s="33"/>
      <c r="R1064" s="33"/>
    </row>
    <row r="1065" spans="13:18" x14ac:dyDescent="0.25">
      <c r="M1065" s="33"/>
      <c r="N1065" s="33"/>
      <c r="O1065" s="33"/>
      <c r="P1065" s="33"/>
      <c r="Q1065" s="33"/>
      <c r="R1065" s="33"/>
    </row>
    <row r="1066" spans="13:18" x14ac:dyDescent="0.25">
      <c r="M1066" s="33"/>
      <c r="N1066" s="33"/>
      <c r="O1066" s="33"/>
      <c r="P1066" s="33"/>
      <c r="Q1066" s="33"/>
      <c r="R1066" s="33"/>
    </row>
    <row r="1067" spans="13:18" x14ac:dyDescent="0.25">
      <c r="M1067" s="33"/>
      <c r="N1067" s="33"/>
      <c r="O1067" s="33"/>
      <c r="P1067" s="33"/>
      <c r="Q1067" s="33"/>
      <c r="R1067" s="33"/>
    </row>
    <row r="1068" spans="13:18" x14ac:dyDescent="0.25">
      <c r="M1068" s="33"/>
      <c r="N1068" s="33"/>
      <c r="O1068" s="33"/>
      <c r="P1068" s="33"/>
      <c r="Q1068" s="33"/>
      <c r="R1068" s="33"/>
    </row>
    <row r="1069" spans="13:18" x14ac:dyDescent="0.25">
      <c r="M1069" s="33"/>
      <c r="N1069" s="33"/>
      <c r="O1069" s="33"/>
      <c r="P1069" s="33"/>
      <c r="Q1069" s="33"/>
      <c r="R1069" s="33"/>
    </row>
    <row r="1070" spans="13:18" x14ac:dyDescent="0.25">
      <c r="M1070" s="33"/>
      <c r="N1070" s="33"/>
      <c r="O1070" s="33"/>
      <c r="P1070" s="33"/>
      <c r="Q1070" s="33"/>
      <c r="R1070" s="33"/>
    </row>
    <row r="1071" spans="13:18" x14ac:dyDescent="0.25">
      <c r="M1071" s="33"/>
      <c r="N1071" s="33"/>
      <c r="O1071" s="33"/>
      <c r="P1071" s="33"/>
      <c r="Q1071" s="33"/>
      <c r="R1071" s="33"/>
    </row>
    <row r="1072" spans="13:18" x14ac:dyDescent="0.25">
      <c r="M1072" s="33"/>
      <c r="N1072" s="33"/>
      <c r="O1072" s="33"/>
      <c r="P1072" s="33"/>
      <c r="Q1072" s="33"/>
      <c r="R1072" s="33"/>
    </row>
    <row r="1073" spans="13:18" x14ac:dyDescent="0.25">
      <c r="M1073" s="33"/>
      <c r="N1073" s="33"/>
      <c r="O1073" s="33"/>
      <c r="P1073" s="33"/>
      <c r="Q1073" s="33"/>
      <c r="R1073" s="33"/>
    </row>
    <row r="1074" spans="13:18" x14ac:dyDescent="0.25">
      <c r="M1074" s="33"/>
      <c r="N1074" s="33"/>
      <c r="O1074" s="33"/>
      <c r="P1074" s="33"/>
      <c r="Q1074" s="33"/>
      <c r="R1074" s="33"/>
    </row>
    <row r="1075" spans="13:18" x14ac:dyDescent="0.25">
      <c r="M1075" s="33"/>
      <c r="N1075" s="33"/>
      <c r="O1075" s="33"/>
      <c r="P1075" s="33"/>
      <c r="Q1075" s="33"/>
      <c r="R1075" s="33"/>
    </row>
    <row r="1076" spans="13:18" x14ac:dyDescent="0.25">
      <c r="M1076" s="33"/>
      <c r="N1076" s="33"/>
      <c r="O1076" s="33"/>
      <c r="P1076" s="33"/>
      <c r="Q1076" s="33"/>
      <c r="R1076" s="33"/>
    </row>
    <row r="1077" spans="13:18" x14ac:dyDescent="0.25">
      <c r="M1077" s="33"/>
      <c r="N1077" s="33"/>
      <c r="O1077" s="33"/>
      <c r="P1077" s="33"/>
      <c r="Q1077" s="33"/>
      <c r="R1077" s="33"/>
    </row>
    <row r="1078" spans="13:18" x14ac:dyDescent="0.25">
      <c r="M1078" s="33"/>
      <c r="N1078" s="33"/>
      <c r="O1078" s="33"/>
      <c r="P1078" s="33"/>
      <c r="Q1078" s="33"/>
      <c r="R1078" s="33"/>
    </row>
    <row r="1079" spans="13:18" x14ac:dyDescent="0.25">
      <c r="M1079" s="33"/>
      <c r="N1079" s="33"/>
      <c r="O1079" s="33"/>
      <c r="P1079" s="33"/>
      <c r="Q1079" s="33"/>
      <c r="R1079" s="33"/>
    </row>
    <row r="1080" spans="13:18" x14ac:dyDescent="0.25">
      <c r="M1080" s="33"/>
      <c r="N1080" s="33"/>
      <c r="O1080" s="33"/>
      <c r="P1080" s="33"/>
      <c r="Q1080" s="33"/>
      <c r="R1080" s="33"/>
    </row>
    <row r="1081" spans="13:18" x14ac:dyDescent="0.25">
      <c r="M1081" s="33"/>
      <c r="N1081" s="33"/>
      <c r="O1081" s="33"/>
      <c r="P1081" s="33"/>
      <c r="Q1081" s="33"/>
      <c r="R1081" s="33"/>
    </row>
    <row r="1082" spans="13:18" x14ac:dyDescent="0.25">
      <c r="M1082" s="33"/>
      <c r="N1082" s="33"/>
      <c r="O1082" s="33"/>
      <c r="P1082" s="33"/>
      <c r="Q1082" s="33"/>
      <c r="R1082" s="33"/>
    </row>
    <row r="1083" spans="13:18" x14ac:dyDescent="0.25">
      <c r="M1083" s="33"/>
      <c r="N1083" s="33"/>
      <c r="O1083" s="33"/>
      <c r="P1083" s="33"/>
      <c r="Q1083" s="33"/>
      <c r="R1083" s="33"/>
    </row>
    <row r="1084" spans="13:18" x14ac:dyDescent="0.25">
      <c r="M1084" s="33"/>
      <c r="N1084" s="33"/>
      <c r="O1084" s="33"/>
      <c r="P1084" s="33"/>
      <c r="Q1084" s="33"/>
      <c r="R1084" s="33"/>
    </row>
    <row r="1085" spans="13:18" x14ac:dyDescent="0.25">
      <c r="M1085" s="33"/>
      <c r="N1085" s="33"/>
      <c r="O1085" s="33"/>
      <c r="P1085" s="33"/>
      <c r="Q1085" s="33"/>
      <c r="R1085" s="33"/>
    </row>
    <row r="1086" spans="13:18" x14ac:dyDescent="0.25">
      <c r="M1086" s="33"/>
      <c r="N1086" s="33"/>
      <c r="O1086" s="33"/>
      <c r="P1086" s="33"/>
      <c r="Q1086" s="33"/>
      <c r="R1086" s="33"/>
    </row>
    <row r="1087" spans="13:18" x14ac:dyDescent="0.25">
      <c r="M1087" s="33"/>
      <c r="N1087" s="33"/>
      <c r="O1087" s="33"/>
      <c r="P1087" s="33"/>
      <c r="Q1087" s="33"/>
      <c r="R1087" s="33"/>
    </row>
    <row r="1088" spans="13:18" x14ac:dyDescent="0.25">
      <c r="M1088" s="33"/>
      <c r="N1088" s="33"/>
      <c r="O1088" s="33"/>
      <c r="P1088" s="33"/>
      <c r="Q1088" s="33"/>
      <c r="R1088" s="33"/>
    </row>
    <row r="1089" spans="13:18" x14ac:dyDescent="0.25">
      <c r="M1089" s="33"/>
      <c r="N1089" s="33"/>
      <c r="O1089" s="33"/>
      <c r="P1089" s="33"/>
      <c r="Q1089" s="33"/>
      <c r="R1089" s="33"/>
    </row>
    <row r="1090" spans="13:18" x14ac:dyDescent="0.25">
      <c r="M1090" s="33"/>
      <c r="N1090" s="33"/>
      <c r="O1090" s="33"/>
      <c r="P1090" s="33"/>
      <c r="Q1090" s="33"/>
      <c r="R1090" s="33"/>
    </row>
    <row r="1091" spans="13:18" x14ac:dyDescent="0.25">
      <c r="M1091" s="33"/>
      <c r="N1091" s="33"/>
      <c r="O1091" s="33"/>
      <c r="P1091" s="33"/>
      <c r="Q1091" s="33"/>
      <c r="R1091" s="33"/>
    </row>
    <row r="1092" spans="13:18" x14ac:dyDescent="0.25">
      <c r="M1092" s="33"/>
      <c r="N1092" s="33"/>
      <c r="O1092" s="33"/>
      <c r="P1092" s="33"/>
      <c r="Q1092" s="33"/>
      <c r="R1092" s="33"/>
    </row>
    <row r="1093" spans="13:18" x14ac:dyDescent="0.25">
      <c r="M1093" s="33"/>
      <c r="N1093" s="33"/>
      <c r="O1093" s="33"/>
      <c r="P1093" s="33"/>
      <c r="Q1093" s="33"/>
      <c r="R1093" s="33"/>
    </row>
    <row r="1094" spans="13:18" x14ac:dyDescent="0.25">
      <c r="M1094" s="33"/>
      <c r="N1094" s="33"/>
      <c r="O1094" s="33"/>
      <c r="P1094" s="33"/>
      <c r="Q1094" s="33"/>
      <c r="R1094" s="33"/>
    </row>
    <row r="1095" spans="13:18" x14ac:dyDescent="0.25">
      <c r="M1095" s="33"/>
      <c r="N1095" s="33"/>
      <c r="O1095" s="33"/>
      <c r="P1095" s="33"/>
      <c r="Q1095" s="33"/>
      <c r="R1095" s="33"/>
    </row>
    <row r="1096" spans="13:18" x14ac:dyDescent="0.25">
      <c r="M1096" s="33"/>
      <c r="N1096" s="33"/>
      <c r="O1096" s="33"/>
      <c r="P1096" s="33"/>
      <c r="Q1096" s="33"/>
      <c r="R1096" s="33"/>
    </row>
    <row r="1097" spans="13:18" x14ac:dyDescent="0.25">
      <c r="M1097" s="33"/>
      <c r="N1097" s="33"/>
      <c r="O1097" s="33"/>
      <c r="P1097" s="33"/>
      <c r="Q1097" s="33"/>
      <c r="R1097" s="33"/>
    </row>
    <row r="1098" spans="13:18" x14ac:dyDescent="0.25">
      <c r="M1098" s="33"/>
      <c r="N1098" s="33"/>
      <c r="O1098" s="33"/>
      <c r="P1098" s="33"/>
      <c r="Q1098" s="33"/>
      <c r="R1098" s="33"/>
    </row>
    <row r="1099" spans="13:18" x14ac:dyDescent="0.25">
      <c r="M1099" s="33"/>
      <c r="N1099" s="33"/>
      <c r="O1099" s="33"/>
      <c r="P1099" s="33"/>
      <c r="Q1099" s="33"/>
      <c r="R1099" s="33"/>
    </row>
    <row r="1100" spans="13:18" x14ac:dyDescent="0.25">
      <c r="M1100" s="33"/>
      <c r="N1100" s="33"/>
      <c r="O1100" s="33"/>
      <c r="P1100" s="33"/>
      <c r="Q1100" s="33"/>
      <c r="R1100" s="33"/>
    </row>
    <row r="1101" spans="13:18" x14ac:dyDescent="0.25">
      <c r="M1101" s="33"/>
      <c r="N1101" s="33"/>
      <c r="O1101" s="33"/>
      <c r="P1101" s="33"/>
      <c r="Q1101" s="33"/>
      <c r="R1101" s="33"/>
    </row>
    <row r="1102" spans="13:18" x14ac:dyDescent="0.25">
      <c r="M1102" s="33"/>
      <c r="N1102" s="33"/>
      <c r="O1102" s="33"/>
      <c r="P1102" s="33"/>
      <c r="Q1102" s="33"/>
      <c r="R1102" s="33"/>
    </row>
    <row r="1103" spans="13:18" x14ac:dyDescent="0.25">
      <c r="M1103" s="33"/>
      <c r="N1103" s="33"/>
      <c r="O1103" s="33"/>
      <c r="P1103" s="33"/>
      <c r="Q1103" s="33"/>
      <c r="R1103" s="33"/>
    </row>
    <row r="1104" spans="13:18" x14ac:dyDescent="0.25">
      <c r="M1104" s="33"/>
      <c r="N1104" s="33"/>
      <c r="O1104" s="33"/>
      <c r="P1104" s="33"/>
      <c r="Q1104" s="33"/>
      <c r="R1104" s="33"/>
    </row>
    <row r="1105" spans="13:18" x14ac:dyDescent="0.25">
      <c r="M1105" s="33"/>
      <c r="N1105" s="33"/>
      <c r="O1105" s="33"/>
      <c r="P1105" s="33"/>
      <c r="Q1105" s="33"/>
      <c r="R1105" s="33"/>
    </row>
    <row r="1106" spans="13:18" x14ac:dyDescent="0.25">
      <c r="M1106" s="33"/>
      <c r="N1106" s="33"/>
      <c r="O1106" s="33"/>
      <c r="P1106" s="33"/>
      <c r="Q1106" s="33"/>
      <c r="R1106" s="33"/>
    </row>
    <row r="1107" spans="13:18" x14ac:dyDescent="0.25">
      <c r="M1107" s="33"/>
      <c r="N1107" s="33"/>
      <c r="O1107" s="33"/>
      <c r="P1107" s="33"/>
      <c r="Q1107" s="33"/>
      <c r="R1107" s="33"/>
    </row>
    <row r="1108" spans="13:18" x14ac:dyDescent="0.25">
      <c r="M1108" s="33"/>
      <c r="N1108" s="33"/>
      <c r="O1108" s="33"/>
      <c r="P1108" s="33"/>
      <c r="Q1108" s="33"/>
      <c r="R1108" s="33"/>
    </row>
    <row r="1109" spans="13:18" x14ac:dyDescent="0.25">
      <c r="M1109" s="33"/>
      <c r="N1109" s="33"/>
      <c r="O1109" s="33"/>
      <c r="P1109" s="33"/>
      <c r="Q1109" s="33"/>
      <c r="R1109" s="33"/>
    </row>
    <row r="1110" spans="13:18" x14ac:dyDescent="0.25">
      <c r="M1110" s="33"/>
      <c r="N1110" s="33"/>
      <c r="O1110" s="33"/>
      <c r="P1110" s="33"/>
      <c r="Q1110" s="33"/>
      <c r="R1110" s="33"/>
    </row>
    <row r="1111" spans="13:18" x14ac:dyDescent="0.25">
      <c r="M1111" s="33"/>
      <c r="N1111" s="33"/>
      <c r="O1111" s="33"/>
      <c r="P1111" s="33"/>
      <c r="Q1111" s="33"/>
      <c r="R1111" s="33"/>
    </row>
    <row r="1112" spans="13:18" x14ac:dyDescent="0.25">
      <c r="M1112" s="33"/>
      <c r="N1112" s="33"/>
      <c r="O1112" s="33"/>
      <c r="P1112" s="33"/>
      <c r="Q1112" s="33"/>
      <c r="R1112" s="33"/>
    </row>
    <row r="1113" spans="13:18" x14ac:dyDescent="0.25">
      <c r="M1113" s="33"/>
      <c r="N1113" s="33"/>
      <c r="O1113" s="33"/>
      <c r="P1113" s="33"/>
      <c r="Q1113" s="33"/>
      <c r="R1113" s="33"/>
    </row>
    <row r="1114" spans="13:18" x14ac:dyDescent="0.25">
      <c r="M1114" s="33"/>
      <c r="N1114" s="33"/>
      <c r="O1114" s="33"/>
      <c r="P1114" s="33"/>
      <c r="Q1114" s="33"/>
      <c r="R1114" s="33"/>
    </row>
    <row r="1115" spans="13:18" x14ac:dyDescent="0.25">
      <c r="M1115" s="33"/>
      <c r="N1115" s="33"/>
      <c r="O1115" s="33"/>
      <c r="P1115" s="33"/>
      <c r="Q1115" s="33"/>
      <c r="R1115" s="33"/>
    </row>
    <row r="1116" spans="13:18" x14ac:dyDescent="0.25">
      <c r="M1116" s="33"/>
      <c r="N1116" s="33"/>
      <c r="O1116" s="33"/>
      <c r="P1116" s="33"/>
      <c r="Q1116" s="33"/>
      <c r="R1116" s="33"/>
    </row>
    <row r="1117" spans="13:18" x14ac:dyDescent="0.25">
      <c r="M1117" s="33"/>
      <c r="N1117" s="33"/>
      <c r="O1117" s="33"/>
      <c r="P1117" s="33"/>
      <c r="Q1117" s="33"/>
      <c r="R1117" s="33"/>
    </row>
    <row r="1118" spans="13:18" x14ac:dyDescent="0.25">
      <c r="M1118" s="33"/>
      <c r="N1118" s="33"/>
      <c r="O1118" s="33"/>
      <c r="P1118" s="33"/>
      <c r="Q1118" s="33"/>
      <c r="R1118" s="33"/>
    </row>
    <row r="1119" spans="13:18" x14ac:dyDescent="0.25">
      <c r="M1119" s="33"/>
      <c r="N1119" s="33"/>
      <c r="O1119" s="33"/>
      <c r="P1119" s="33"/>
      <c r="Q1119" s="33"/>
      <c r="R1119" s="33"/>
    </row>
    <row r="1120" spans="13:18" x14ac:dyDescent="0.25">
      <c r="M1120" s="33"/>
      <c r="N1120" s="33"/>
      <c r="O1120" s="33"/>
      <c r="P1120" s="33"/>
      <c r="Q1120" s="33"/>
      <c r="R1120" s="33"/>
    </row>
    <row r="1121" spans="13:18" x14ac:dyDescent="0.25">
      <c r="M1121" s="33"/>
      <c r="N1121" s="33"/>
      <c r="O1121" s="33"/>
      <c r="P1121" s="33"/>
      <c r="Q1121" s="33"/>
      <c r="R1121" s="33"/>
    </row>
    <row r="1122" spans="13:18" x14ac:dyDescent="0.25">
      <c r="M1122" s="33"/>
      <c r="N1122" s="33"/>
      <c r="O1122" s="33"/>
      <c r="P1122" s="33"/>
      <c r="Q1122" s="33"/>
      <c r="R1122" s="33"/>
    </row>
    <row r="1123" spans="13:18" x14ac:dyDescent="0.25">
      <c r="M1123" s="33"/>
      <c r="N1123" s="33"/>
      <c r="O1123" s="33"/>
      <c r="P1123" s="33"/>
      <c r="Q1123" s="33"/>
      <c r="R1123" s="33"/>
    </row>
    <row r="1124" spans="13:18" x14ac:dyDescent="0.25">
      <c r="M1124" s="33"/>
      <c r="N1124" s="33"/>
      <c r="O1124" s="33"/>
      <c r="P1124" s="33"/>
      <c r="Q1124" s="33"/>
      <c r="R1124" s="33"/>
    </row>
    <row r="1125" spans="13:18" x14ac:dyDescent="0.25">
      <c r="M1125" s="33"/>
      <c r="N1125" s="33"/>
      <c r="O1125" s="33"/>
      <c r="P1125" s="33"/>
      <c r="Q1125" s="33"/>
      <c r="R1125" s="33"/>
    </row>
    <row r="1126" spans="13:18" x14ac:dyDescent="0.25">
      <c r="M1126" s="33"/>
      <c r="N1126" s="33"/>
      <c r="O1126" s="33"/>
      <c r="P1126" s="33"/>
      <c r="Q1126" s="33"/>
      <c r="R1126" s="33"/>
    </row>
    <row r="1127" spans="13:18" x14ac:dyDescent="0.25">
      <c r="M1127" s="33"/>
      <c r="N1127" s="33"/>
      <c r="O1127" s="33"/>
      <c r="P1127" s="33"/>
      <c r="Q1127" s="33"/>
      <c r="R1127" s="33"/>
    </row>
    <row r="1128" spans="13:18" x14ac:dyDescent="0.25">
      <c r="M1128" s="33"/>
      <c r="N1128" s="33"/>
      <c r="O1128" s="33"/>
      <c r="P1128" s="33"/>
      <c r="Q1128" s="33"/>
      <c r="R1128" s="33"/>
    </row>
    <row r="1129" spans="13:18" x14ac:dyDescent="0.25">
      <c r="M1129" s="33"/>
      <c r="N1129" s="33"/>
      <c r="O1129" s="33"/>
      <c r="P1129" s="33"/>
      <c r="Q1129" s="33"/>
      <c r="R1129" s="33"/>
    </row>
    <row r="1130" spans="13:18" x14ac:dyDescent="0.25">
      <c r="M1130" s="33"/>
      <c r="N1130" s="33"/>
      <c r="O1130" s="33"/>
      <c r="P1130" s="33"/>
      <c r="Q1130" s="33"/>
      <c r="R1130" s="33"/>
    </row>
    <row r="1131" spans="13:18" x14ac:dyDescent="0.25">
      <c r="M1131" s="33"/>
      <c r="N1131" s="33"/>
      <c r="O1131" s="33"/>
      <c r="P1131" s="33"/>
      <c r="Q1131" s="33"/>
      <c r="R1131" s="33"/>
    </row>
    <row r="1132" spans="13:18" x14ac:dyDescent="0.25">
      <c r="M1132" s="33"/>
      <c r="N1132" s="33"/>
      <c r="O1132" s="33"/>
      <c r="P1132" s="33"/>
      <c r="Q1132" s="33"/>
      <c r="R1132" s="33"/>
    </row>
    <row r="1133" spans="13:18" x14ac:dyDescent="0.25">
      <c r="M1133" s="33"/>
      <c r="N1133" s="33"/>
      <c r="O1133" s="33"/>
      <c r="P1133" s="33"/>
      <c r="Q1133" s="33"/>
      <c r="R1133" s="33"/>
    </row>
    <row r="1134" spans="13:18" x14ac:dyDescent="0.25">
      <c r="M1134" s="33"/>
      <c r="N1134" s="33"/>
      <c r="O1134" s="33"/>
      <c r="P1134" s="33"/>
      <c r="Q1134" s="33"/>
      <c r="R1134" s="33"/>
    </row>
    <row r="1135" spans="13:18" x14ac:dyDescent="0.25">
      <c r="M1135" s="33"/>
      <c r="N1135" s="33"/>
      <c r="O1135" s="33"/>
      <c r="P1135" s="33"/>
      <c r="Q1135" s="33"/>
      <c r="R1135" s="33"/>
    </row>
    <row r="1136" spans="13:18" x14ac:dyDescent="0.25">
      <c r="M1136" s="33"/>
      <c r="N1136" s="33"/>
      <c r="O1136" s="33"/>
      <c r="P1136" s="33"/>
      <c r="Q1136" s="33"/>
      <c r="R1136" s="33"/>
    </row>
    <row r="1137" spans="13:18" x14ac:dyDescent="0.25">
      <c r="M1137" s="33"/>
      <c r="N1137" s="33"/>
      <c r="O1137" s="33"/>
      <c r="P1137" s="33"/>
      <c r="Q1137" s="33"/>
      <c r="R1137" s="33"/>
    </row>
    <row r="1138" spans="13:18" x14ac:dyDescent="0.25">
      <c r="M1138" s="33"/>
      <c r="N1138" s="33"/>
      <c r="O1138" s="33"/>
      <c r="P1138" s="33"/>
      <c r="Q1138" s="33"/>
      <c r="R1138" s="33"/>
    </row>
    <row r="1139" spans="13:18" x14ac:dyDescent="0.25">
      <c r="M1139" s="33"/>
      <c r="N1139" s="33"/>
      <c r="O1139" s="33"/>
      <c r="P1139" s="33"/>
      <c r="Q1139" s="33"/>
      <c r="R1139" s="33"/>
    </row>
    <row r="1140" spans="13:18" x14ac:dyDescent="0.25">
      <c r="M1140" s="33"/>
      <c r="N1140" s="33"/>
      <c r="O1140" s="33"/>
      <c r="P1140" s="33"/>
      <c r="Q1140" s="33"/>
      <c r="R1140" s="33"/>
    </row>
    <row r="1141" spans="13:18" x14ac:dyDescent="0.25">
      <c r="M1141" s="33"/>
      <c r="N1141" s="33"/>
      <c r="O1141" s="33"/>
      <c r="P1141" s="33"/>
      <c r="Q1141" s="33"/>
      <c r="R1141" s="33"/>
    </row>
    <row r="1142" spans="13:18" x14ac:dyDescent="0.25">
      <c r="M1142" s="33"/>
      <c r="N1142" s="33"/>
      <c r="O1142" s="33"/>
      <c r="P1142" s="33"/>
      <c r="Q1142" s="33"/>
      <c r="R1142" s="33"/>
    </row>
    <row r="1143" spans="13:18" x14ac:dyDescent="0.25">
      <c r="M1143" s="33"/>
      <c r="N1143" s="33"/>
      <c r="O1143" s="33"/>
      <c r="P1143" s="33"/>
      <c r="Q1143" s="33"/>
      <c r="R1143" s="33"/>
    </row>
    <row r="1144" spans="13:18" x14ac:dyDescent="0.25">
      <c r="M1144" s="33"/>
      <c r="N1144" s="33"/>
      <c r="O1144" s="33"/>
      <c r="P1144" s="33"/>
      <c r="Q1144" s="33"/>
      <c r="R1144" s="33"/>
    </row>
    <row r="1145" spans="13:18" x14ac:dyDescent="0.25">
      <c r="M1145" s="33"/>
      <c r="N1145" s="33"/>
      <c r="O1145" s="33"/>
      <c r="P1145" s="33"/>
      <c r="Q1145" s="33"/>
      <c r="R1145" s="33"/>
    </row>
    <row r="1146" spans="13:18" x14ac:dyDescent="0.25">
      <c r="M1146" s="33"/>
      <c r="N1146" s="33"/>
      <c r="O1146" s="33"/>
      <c r="P1146" s="33"/>
      <c r="Q1146" s="33"/>
      <c r="R1146" s="33"/>
    </row>
    <row r="1147" spans="13:18" x14ac:dyDescent="0.25">
      <c r="M1147" s="33"/>
      <c r="N1147" s="33"/>
      <c r="O1147" s="33"/>
      <c r="P1147" s="33"/>
      <c r="Q1147" s="33"/>
      <c r="R1147" s="33"/>
    </row>
    <row r="1148" spans="13:18" x14ac:dyDescent="0.25">
      <c r="M1148" s="33"/>
      <c r="N1148" s="33"/>
      <c r="O1148" s="33"/>
      <c r="P1148" s="33"/>
      <c r="Q1148" s="33"/>
      <c r="R1148" s="33"/>
    </row>
    <row r="1149" spans="13:18" x14ac:dyDescent="0.25">
      <c r="M1149" s="33"/>
      <c r="N1149" s="33"/>
      <c r="O1149" s="33"/>
      <c r="P1149" s="33"/>
      <c r="Q1149" s="33"/>
      <c r="R1149" s="33"/>
    </row>
    <row r="1150" spans="13:18" x14ac:dyDescent="0.25">
      <c r="M1150" s="33"/>
      <c r="N1150" s="33"/>
      <c r="O1150" s="33"/>
      <c r="P1150" s="33"/>
      <c r="Q1150" s="33"/>
      <c r="R1150" s="33"/>
    </row>
    <row r="1151" spans="13:18" x14ac:dyDescent="0.25">
      <c r="M1151" s="33"/>
      <c r="N1151" s="33"/>
      <c r="O1151" s="33"/>
      <c r="P1151" s="33"/>
      <c r="Q1151" s="33"/>
      <c r="R1151" s="33"/>
    </row>
    <row r="1152" spans="13:18" x14ac:dyDescent="0.25">
      <c r="M1152" s="33"/>
      <c r="N1152" s="33"/>
      <c r="O1152" s="33"/>
      <c r="P1152" s="33"/>
      <c r="Q1152" s="33"/>
      <c r="R1152" s="33"/>
    </row>
    <row r="1153" spans="13:18" x14ac:dyDescent="0.25">
      <c r="M1153" s="33"/>
      <c r="N1153" s="33"/>
      <c r="O1153" s="33"/>
      <c r="P1153" s="33"/>
      <c r="Q1153" s="33"/>
      <c r="R1153" s="33"/>
    </row>
    <row r="1154" spans="13:18" x14ac:dyDescent="0.25">
      <c r="M1154" s="33"/>
      <c r="N1154" s="33"/>
      <c r="O1154" s="33"/>
      <c r="P1154" s="33"/>
      <c r="Q1154" s="33"/>
      <c r="R1154" s="33"/>
    </row>
    <row r="1155" spans="13:18" x14ac:dyDescent="0.25">
      <c r="M1155" s="33"/>
      <c r="N1155" s="33"/>
      <c r="O1155" s="33"/>
      <c r="P1155" s="33"/>
      <c r="Q1155" s="33"/>
      <c r="R1155" s="33"/>
    </row>
    <row r="1156" spans="13:18" x14ac:dyDescent="0.25">
      <c r="M1156" s="33"/>
      <c r="N1156" s="33"/>
      <c r="O1156" s="33"/>
      <c r="P1156" s="33"/>
      <c r="Q1156" s="33"/>
      <c r="R1156" s="33"/>
    </row>
    <row r="1157" spans="13:18" x14ac:dyDescent="0.25">
      <c r="M1157" s="33"/>
      <c r="N1157" s="33"/>
      <c r="O1157" s="33"/>
      <c r="P1157" s="33"/>
      <c r="Q1157" s="33"/>
      <c r="R1157" s="33"/>
    </row>
    <row r="1158" spans="13:18" x14ac:dyDescent="0.25">
      <c r="M1158" s="33"/>
      <c r="N1158" s="33"/>
      <c r="O1158" s="33"/>
      <c r="P1158" s="33"/>
      <c r="Q1158" s="33"/>
      <c r="R1158" s="33"/>
    </row>
    <row r="1159" spans="13:18" x14ac:dyDescent="0.25">
      <c r="M1159" s="33"/>
      <c r="N1159" s="33"/>
      <c r="O1159" s="33"/>
      <c r="P1159" s="33"/>
      <c r="Q1159" s="33"/>
      <c r="R1159" s="33"/>
    </row>
    <row r="1160" spans="13:18" x14ac:dyDescent="0.25">
      <c r="M1160" s="33"/>
      <c r="N1160" s="33"/>
      <c r="O1160" s="33"/>
      <c r="P1160" s="33"/>
      <c r="Q1160" s="33"/>
      <c r="R1160" s="33"/>
    </row>
    <row r="1161" spans="13:18" x14ac:dyDescent="0.25">
      <c r="M1161" s="33"/>
      <c r="N1161" s="33"/>
      <c r="O1161" s="33"/>
      <c r="P1161" s="33"/>
      <c r="Q1161" s="33"/>
      <c r="R1161" s="33"/>
    </row>
    <row r="1162" spans="13:18" x14ac:dyDescent="0.25">
      <c r="M1162" s="33"/>
      <c r="N1162" s="33"/>
      <c r="O1162" s="33"/>
      <c r="P1162" s="33"/>
      <c r="Q1162" s="33"/>
      <c r="R1162" s="33"/>
    </row>
    <row r="1163" spans="13:18" x14ac:dyDescent="0.25">
      <c r="M1163" s="33"/>
      <c r="N1163" s="33"/>
      <c r="O1163" s="33"/>
      <c r="P1163" s="33"/>
      <c r="Q1163" s="33"/>
      <c r="R1163" s="33"/>
    </row>
    <row r="1164" spans="13:18" x14ac:dyDescent="0.25">
      <c r="M1164" s="33"/>
      <c r="N1164" s="33"/>
      <c r="O1164" s="33"/>
      <c r="P1164" s="33"/>
      <c r="Q1164" s="33"/>
      <c r="R1164" s="33"/>
    </row>
    <row r="1165" spans="13:18" x14ac:dyDescent="0.25">
      <c r="M1165" s="33"/>
      <c r="N1165" s="33"/>
      <c r="O1165" s="33"/>
      <c r="P1165" s="33"/>
      <c r="Q1165" s="33"/>
      <c r="R1165" s="33"/>
    </row>
    <row r="1166" spans="13:18" x14ac:dyDescent="0.25">
      <c r="M1166" s="33"/>
      <c r="N1166" s="33"/>
      <c r="O1166" s="33"/>
      <c r="P1166" s="33"/>
      <c r="Q1166" s="33"/>
      <c r="R1166" s="33"/>
    </row>
    <row r="1167" spans="13:18" x14ac:dyDescent="0.25">
      <c r="M1167" s="33"/>
      <c r="N1167" s="33"/>
      <c r="O1167" s="33"/>
      <c r="P1167" s="33"/>
      <c r="Q1167" s="33"/>
      <c r="R1167" s="33"/>
    </row>
    <row r="1168" spans="13:18" x14ac:dyDescent="0.25">
      <c r="M1168" s="33"/>
      <c r="N1168" s="33"/>
      <c r="O1168" s="33"/>
      <c r="P1168" s="33"/>
      <c r="Q1168" s="33"/>
      <c r="R1168" s="33"/>
    </row>
    <row r="1169" spans="13:18" x14ac:dyDescent="0.25">
      <c r="M1169" s="33"/>
      <c r="N1169" s="33"/>
      <c r="O1169" s="33"/>
      <c r="P1169" s="33"/>
      <c r="Q1169" s="33"/>
      <c r="R1169" s="33"/>
    </row>
    <row r="1170" spans="13:18" x14ac:dyDescent="0.25">
      <c r="M1170" s="33"/>
      <c r="N1170" s="33"/>
      <c r="O1170" s="33"/>
      <c r="P1170" s="33"/>
      <c r="Q1170" s="33"/>
      <c r="R1170" s="33"/>
    </row>
    <row r="1171" spans="13:18" x14ac:dyDescent="0.25">
      <c r="M1171" s="33"/>
      <c r="N1171" s="33"/>
      <c r="O1171" s="33"/>
      <c r="P1171" s="33"/>
      <c r="Q1171" s="33"/>
      <c r="R1171" s="33"/>
    </row>
    <row r="1172" spans="13:18" x14ac:dyDescent="0.25">
      <c r="M1172" s="33"/>
      <c r="N1172" s="33"/>
      <c r="O1172" s="33"/>
      <c r="P1172" s="33"/>
      <c r="Q1172" s="33"/>
      <c r="R1172" s="33"/>
    </row>
    <row r="1173" spans="13:18" x14ac:dyDescent="0.25">
      <c r="M1173" s="33"/>
      <c r="N1173" s="33"/>
      <c r="O1173" s="33"/>
      <c r="P1173" s="33"/>
      <c r="Q1173" s="33"/>
      <c r="R1173" s="33"/>
    </row>
    <row r="1174" spans="13:18" x14ac:dyDescent="0.25">
      <c r="M1174" s="33"/>
      <c r="N1174" s="33"/>
      <c r="O1174" s="33"/>
      <c r="P1174" s="33"/>
      <c r="Q1174" s="33"/>
      <c r="R1174" s="33"/>
    </row>
    <row r="1175" spans="13:18" x14ac:dyDescent="0.25">
      <c r="M1175" s="33"/>
      <c r="N1175" s="33"/>
      <c r="O1175" s="33"/>
      <c r="P1175" s="33"/>
      <c r="Q1175" s="33"/>
      <c r="R1175" s="33"/>
    </row>
    <row r="1176" spans="13:18" x14ac:dyDescent="0.25">
      <c r="M1176" s="33"/>
      <c r="N1176" s="33"/>
      <c r="O1176" s="33"/>
      <c r="P1176" s="33"/>
      <c r="Q1176" s="33"/>
      <c r="R1176" s="33"/>
    </row>
    <row r="1177" spans="13:18" x14ac:dyDescent="0.25">
      <c r="M1177" s="33"/>
      <c r="N1177" s="33"/>
      <c r="O1177" s="33"/>
      <c r="P1177" s="33"/>
      <c r="Q1177" s="33"/>
      <c r="R1177" s="33"/>
    </row>
    <row r="1178" spans="13:18" x14ac:dyDescent="0.25">
      <c r="M1178" s="33"/>
      <c r="N1178" s="33"/>
      <c r="O1178" s="33"/>
      <c r="P1178" s="33"/>
      <c r="Q1178" s="33"/>
      <c r="R1178" s="33"/>
    </row>
    <row r="1179" spans="13:18" x14ac:dyDescent="0.25">
      <c r="M1179" s="33"/>
      <c r="N1179" s="33"/>
      <c r="O1179" s="33"/>
      <c r="P1179" s="33"/>
      <c r="Q1179" s="33"/>
      <c r="R1179" s="33"/>
    </row>
    <row r="1180" spans="13:18" x14ac:dyDescent="0.25">
      <c r="M1180" s="33"/>
      <c r="N1180" s="33"/>
      <c r="O1180" s="33"/>
      <c r="P1180" s="33"/>
      <c r="Q1180" s="33"/>
      <c r="R1180" s="33"/>
    </row>
    <row r="1181" spans="13:18" x14ac:dyDescent="0.25">
      <c r="M1181" s="33"/>
      <c r="N1181" s="33"/>
      <c r="O1181" s="33"/>
      <c r="P1181" s="33"/>
      <c r="Q1181" s="33"/>
      <c r="R1181" s="33"/>
    </row>
    <row r="1182" spans="13:18" x14ac:dyDescent="0.25">
      <c r="M1182" s="33"/>
      <c r="N1182" s="33"/>
      <c r="O1182" s="33"/>
      <c r="P1182" s="33"/>
      <c r="Q1182" s="33"/>
      <c r="R1182" s="33"/>
    </row>
    <row r="1183" spans="13:18" x14ac:dyDescent="0.25">
      <c r="M1183" s="33"/>
      <c r="N1183" s="33"/>
      <c r="O1183" s="33"/>
      <c r="P1183" s="33"/>
      <c r="Q1183" s="33"/>
      <c r="R1183" s="33"/>
    </row>
    <row r="1184" spans="13:18" x14ac:dyDescent="0.25">
      <c r="M1184" s="33"/>
      <c r="N1184" s="33"/>
      <c r="O1184" s="33"/>
      <c r="P1184" s="33"/>
      <c r="Q1184" s="33"/>
      <c r="R1184" s="33"/>
    </row>
    <row r="1185" spans="13:18" x14ac:dyDescent="0.25">
      <c r="M1185" s="33"/>
      <c r="N1185" s="33"/>
      <c r="O1185" s="33"/>
      <c r="P1185" s="33"/>
      <c r="Q1185" s="33"/>
      <c r="R1185" s="33"/>
    </row>
    <row r="1186" spans="13:18" x14ac:dyDescent="0.25">
      <c r="M1186" s="33"/>
      <c r="N1186" s="33"/>
      <c r="O1186" s="33"/>
      <c r="P1186" s="33"/>
      <c r="Q1186" s="33"/>
      <c r="R1186" s="33"/>
    </row>
    <row r="1187" spans="13:18" x14ac:dyDescent="0.25">
      <c r="M1187" s="33"/>
      <c r="N1187" s="33"/>
      <c r="O1187" s="33"/>
      <c r="P1187" s="33"/>
      <c r="Q1187" s="33"/>
      <c r="R1187" s="33"/>
    </row>
    <row r="1188" spans="13:18" x14ac:dyDescent="0.25">
      <c r="M1188" s="33"/>
      <c r="N1188" s="33"/>
      <c r="O1188" s="33"/>
      <c r="P1188" s="33"/>
      <c r="Q1188" s="33"/>
      <c r="R1188" s="33"/>
    </row>
    <row r="1189" spans="13:18" x14ac:dyDescent="0.25">
      <c r="M1189" s="33"/>
      <c r="N1189" s="33"/>
      <c r="O1189" s="33"/>
      <c r="P1189" s="33"/>
      <c r="Q1189" s="33"/>
      <c r="R1189" s="33"/>
    </row>
    <row r="1190" spans="13:18" x14ac:dyDescent="0.25">
      <c r="M1190" s="33"/>
      <c r="N1190" s="33"/>
      <c r="O1190" s="33"/>
      <c r="P1190" s="33"/>
      <c r="Q1190" s="33"/>
      <c r="R1190" s="33"/>
    </row>
    <row r="1191" spans="13:18" x14ac:dyDescent="0.25">
      <c r="M1191" s="33"/>
      <c r="N1191" s="33"/>
      <c r="O1191" s="33"/>
      <c r="P1191" s="33"/>
      <c r="Q1191" s="33"/>
      <c r="R1191" s="33"/>
    </row>
    <row r="1192" spans="13:18" x14ac:dyDescent="0.25">
      <c r="M1192" s="33"/>
      <c r="N1192" s="33"/>
      <c r="O1192" s="33"/>
      <c r="P1192" s="33"/>
      <c r="Q1192" s="33"/>
      <c r="R1192" s="33"/>
    </row>
    <row r="1193" spans="13:18" x14ac:dyDescent="0.25">
      <c r="M1193" s="33"/>
      <c r="N1193" s="33"/>
      <c r="O1193" s="33"/>
      <c r="P1193" s="33"/>
      <c r="Q1193" s="33"/>
      <c r="R1193" s="33"/>
    </row>
    <row r="1194" spans="13:18" x14ac:dyDescent="0.25">
      <c r="M1194" s="33"/>
      <c r="N1194" s="33"/>
      <c r="O1194" s="33"/>
      <c r="P1194" s="33"/>
      <c r="Q1194" s="33"/>
      <c r="R1194" s="33"/>
    </row>
    <row r="1195" spans="13:18" x14ac:dyDescent="0.25">
      <c r="M1195" s="33"/>
      <c r="N1195" s="33"/>
      <c r="O1195" s="33"/>
      <c r="P1195" s="33"/>
      <c r="Q1195" s="33"/>
      <c r="R1195" s="33"/>
    </row>
    <row r="1196" spans="13:18" x14ac:dyDescent="0.25">
      <c r="M1196" s="33"/>
      <c r="N1196" s="33"/>
      <c r="O1196" s="33"/>
      <c r="P1196" s="33"/>
      <c r="Q1196" s="33"/>
      <c r="R1196" s="33"/>
    </row>
    <row r="1197" spans="13:18" x14ac:dyDescent="0.25">
      <c r="M1197" s="33"/>
      <c r="N1197" s="33"/>
      <c r="O1197" s="33"/>
      <c r="P1197" s="33"/>
      <c r="Q1197" s="33"/>
      <c r="R1197" s="33"/>
    </row>
    <row r="1198" spans="13:18" x14ac:dyDescent="0.25">
      <c r="M1198" s="33"/>
      <c r="N1198" s="33"/>
      <c r="O1198" s="33"/>
      <c r="P1198" s="33"/>
      <c r="Q1198" s="33"/>
      <c r="R1198" s="33"/>
    </row>
    <row r="1199" spans="13:18" x14ac:dyDescent="0.25">
      <c r="M1199" s="33"/>
      <c r="N1199" s="33"/>
      <c r="O1199" s="33"/>
      <c r="P1199" s="33"/>
      <c r="Q1199" s="33"/>
      <c r="R1199" s="33"/>
    </row>
    <row r="1200" spans="13:18" x14ac:dyDescent="0.25">
      <c r="M1200" s="33"/>
      <c r="N1200" s="33"/>
      <c r="O1200" s="33"/>
      <c r="P1200" s="33"/>
      <c r="Q1200" s="33"/>
      <c r="R1200" s="33"/>
    </row>
    <row r="1201" spans="13:18" x14ac:dyDescent="0.25">
      <c r="M1201" s="33"/>
      <c r="N1201" s="33"/>
      <c r="O1201" s="33"/>
      <c r="P1201" s="33"/>
      <c r="Q1201" s="33"/>
      <c r="R1201" s="33"/>
    </row>
    <row r="1202" spans="13:18" x14ac:dyDescent="0.25">
      <c r="M1202" s="33"/>
      <c r="N1202" s="33"/>
      <c r="O1202" s="33"/>
      <c r="P1202" s="33"/>
      <c r="Q1202" s="33"/>
      <c r="R1202" s="33"/>
    </row>
    <row r="1203" spans="13:18" x14ac:dyDescent="0.25">
      <c r="M1203" s="33"/>
      <c r="N1203" s="33"/>
      <c r="O1203" s="33"/>
      <c r="P1203" s="33"/>
      <c r="Q1203" s="33"/>
      <c r="R1203" s="33"/>
    </row>
    <row r="1204" spans="13:18" x14ac:dyDescent="0.25">
      <c r="M1204" s="33"/>
      <c r="N1204" s="33"/>
      <c r="O1204" s="33"/>
      <c r="P1204" s="33"/>
      <c r="Q1204" s="33"/>
      <c r="R1204" s="33"/>
    </row>
    <row r="1205" spans="13:18" x14ac:dyDescent="0.25">
      <c r="M1205" s="33"/>
      <c r="N1205" s="33"/>
      <c r="O1205" s="33"/>
      <c r="P1205" s="33"/>
      <c r="Q1205" s="33"/>
      <c r="R1205" s="33"/>
    </row>
    <row r="1206" spans="13:18" x14ac:dyDescent="0.25">
      <c r="M1206" s="33"/>
      <c r="N1206" s="33"/>
      <c r="O1206" s="33"/>
      <c r="P1206" s="33"/>
      <c r="Q1206" s="33"/>
      <c r="R1206" s="33"/>
    </row>
    <row r="1207" spans="13:18" x14ac:dyDescent="0.25">
      <c r="M1207" s="33"/>
      <c r="N1207" s="33"/>
      <c r="O1207" s="33"/>
      <c r="P1207" s="33"/>
      <c r="Q1207" s="33"/>
      <c r="R1207" s="33"/>
    </row>
    <row r="1208" spans="13:18" x14ac:dyDescent="0.25">
      <c r="M1208" s="33"/>
      <c r="N1208" s="33"/>
      <c r="O1208" s="33"/>
      <c r="P1208" s="33"/>
      <c r="Q1208" s="33"/>
      <c r="R1208" s="33"/>
    </row>
    <row r="1209" spans="13:18" x14ac:dyDescent="0.25">
      <c r="M1209" s="33"/>
      <c r="N1209" s="33"/>
      <c r="O1209" s="33"/>
      <c r="P1209" s="33"/>
      <c r="Q1209" s="33"/>
      <c r="R1209" s="33"/>
    </row>
    <row r="1210" spans="13:18" x14ac:dyDescent="0.25">
      <c r="M1210" s="33"/>
      <c r="N1210" s="33"/>
      <c r="O1210" s="33"/>
      <c r="P1210" s="33"/>
      <c r="Q1210" s="33"/>
      <c r="R1210" s="33"/>
    </row>
    <row r="1211" spans="13:18" x14ac:dyDescent="0.25">
      <c r="M1211" s="33"/>
      <c r="N1211" s="33"/>
      <c r="O1211" s="33"/>
      <c r="P1211" s="33"/>
      <c r="Q1211" s="33"/>
      <c r="R1211" s="33"/>
    </row>
    <row r="1212" spans="13:18" x14ac:dyDescent="0.25">
      <c r="M1212" s="33"/>
      <c r="N1212" s="33"/>
      <c r="O1212" s="33"/>
      <c r="P1212" s="33"/>
      <c r="Q1212" s="33"/>
      <c r="R1212" s="33"/>
    </row>
    <row r="1213" spans="13:18" x14ac:dyDescent="0.25">
      <c r="M1213" s="33"/>
      <c r="N1213" s="33"/>
      <c r="O1213" s="33"/>
      <c r="P1213" s="33"/>
      <c r="Q1213" s="33"/>
      <c r="R1213" s="33"/>
    </row>
    <row r="1214" spans="13:18" x14ac:dyDescent="0.25">
      <c r="M1214" s="33"/>
      <c r="N1214" s="33"/>
      <c r="O1214" s="33"/>
      <c r="P1214" s="33"/>
      <c r="Q1214" s="33"/>
      <c r="R1214" s="33"/>
    </row>
    <row r="1215" spans="13:18" x14ac:dyDescent="0.25">
      <c r="M1215" s="33"/>
      <c r="N1215" s="33"/>
      <c r="O1215" s="33"/>
      <c r="P1215" s="33"/>
      <c r="Q1215" s="33"/>
      <c r="R1215" s="33"/>
    </row>
    <row r="1216" spans="13:18" x14ac:dyDescent="0.25">
      <c r="M1216" s="33"/>
      <c r="N1216" s="33"/>
      <c r="O1216" s="33"/>
      <c r="P1216" s="33"/>
      <c r="Q1216" s="33"/>
      <c r="R1216" s="33"/>
    </row>
    <row r="1217" spans="13:18" x14ac:dyDescent="0.25">
      <c r="M1217" s="33"/>
      <c r="N1217" s="33"/>
      <c r="O1217" s="33"/>
      <c r="P1217" s="33"/>
      <c r="Q1217" s="33"/>
      <c r="R1217" s="33"/>
    </row>
    <row r="1218" spans="13:18" x14ac:dyDescent="0.25">
      <c r="M1218" s="33"/>
      <c r="N1218" s="33"/>
      <c r="O1218" s="33"/>
      <c r="P1218" s="33"/>
      <c r="Q1218" s="33"/>
      <c r="R1218" s="33"/>
    </row>
    <row r="1219" spans="13:18" x14ac:dyDescent="0.25">
      <c r="M1219" s="33"/>
      <c r="N1219" s="33"/>
      <c r="O1219" s="33"/>
      <c r="P1219" s="33"/>
      <c r="Q1219" s="33"/>
      <c r="R1219" s="33"/>
    </row>
    <row r="1220" spans="13:18" x14ac:dyDescent="0.25">
      <c r="M1220" s="33"/>
      <c r="N1220" s="33"/>
      <c r="O1220" s="33"/>
      <c r="P1220" s="33"/>
      <c r="Q1220" s="33"/>
      <c r="R1220" s="33"/>
    </row>
    <row r="1221" spans="13:18" x14ac:dyDescent="0.25">
      <c r="M1221" s="33"/>
      <c r="N1221" s="33"/>
      <c r="O1221" s="33"/>
      <c r="P1221" s="33"/>
      <c r="Q1221" s="33"/>
      <c r="R1221" s="33"/>
    </row>
    <row r="1222" spans="13:18" x14ac:dyDescent="0.25">
      <c r="M1222" s="33"/>
      <c r="N1222" s="33"/>
      <c r="O1222" s="33"/>
      <c r="P1222" s="33"/>
      <c r="Q1222" s="33"/>
      <c r="R1222" s="33"/>
    </row>
    <row r="1223" spans="13:18" x14ac:dyDescent="0.25">
      <c r="M1223" s="33"/>
      <c r="N1223" s="33"/>
      <c r="O1223" s="33"/>
      <c r="P1223" s="33"/>
      <c r="Q1223" s="33"/>
      <c r="R1223" s="33"/>
    </row>
    <row r="1224" spans="13:18" x14ac:dyDescent="0.25">
      <c r="M1224" s="33"/>
      <c r="N1224" s="33"/>
      <c r="O1224" s="33"/>
      <c r="P1224" s="33"/>
      <c r="Q1224" s="33"/>
      <c r="R1224" s="33"/>
    </row>
    <row r="1225" spans="13:18" x14ac:dyDescent="0.25">
      <c r="M1225" s="33"/>
      <c r="N1225" s="33"/>
      <c r="O1225" s="33"/>
      <c r="P1225" s="33"/>
      <c r="Q1225" s="33"/>
      <c r="R1225" s="33"/>
    </row>
    <row r="1226" spans="13:18" x14ac:dyDescent="0.25">
      <c r="M1226" s="33"/>
      <c r="N1226" s="33"/>
      <c r="O1226" s="33"/>
      <c r="P1226" s="33"/>
      <c r="Q1226" s="33"/>
      <c r="R1226" s="33"/>
    </row>
    <row r="1227" spans="13:18" x14ac:dyDescent="0.25">
      <c r="M1227" s="33"/>
      <c r="N1227" s="33"/>
      <c r="O1227" s="33"/>
      <c r="P1227" s="33"/>
      <c r="Q1227" s="33"/>
      <c r="R1227" s="33"/>
    </row>
    <row r="1228" spans="13:18" x14ac:dyDescent="0.25">
      <c r="M1228" s="33"/>
      <c r="N1228" s="33"/>
      <c r="O1228" s="33"/>
      <c r="P1228" s="33"/>
      <c r="Q1228" s="33"/>
      <c r="R1228" s="33"/>
    </row>
    <row r="1229" spans="13:18" x14ac:dyDescent="0.25">
      <c r="M1229" s="33"/>
      <c r="N1229" s="33"/>
      <c r="O1229" s="33"/>
      <c r="P1229" s="33"/>
      <c r="Q1229" s="33"/>
      <c r="R1229" s="33"/>
    </row>
    <row r="1230" spans="13:18" x14ac:dyDescent="0.25">
      <c r="M1230" s="33"/>
      <c r="N1230" s="33"/>
      <c r="O1230" s="33"/>
      <c r="P1230" s="33"/>
      <c r="Q1230" s="33"/>
      <c r="R1230" s="33"/>
    </row>
    <row r="1231" spans="13:18" x14ac:dyDescent="0.25">
      <c r="M1231" s="33"/>
      <c r="N1231" s="33"/>
      <c r="O1231" s="33"/>
      <c r="P1231" s="33"/>
      <c r="Q1231" s="33"/>
      <c r="R1231" s="33"/>
    </row>
    <row r="1232" spans="13:18" x14ac:dyDescent="0.25">
      <c r="M1232" s="33"/>
      <c r="N1232" s="33"/>
      <c r="O1232" s="33"/>
      <c r="P1232" s="33"/>
      <c r="Q1232" s="33"/>
      <c r="R1232" s="33"/>
    </row>
    <row r="1233" spans="13:18" x14ac:dyDescent="0.25">
      <c r="M1233" s="33"/>
      <c r="N1233" s="33"/>
      <c r="O1233" s="33"/>
      <c r="P1233" s="33"/>
      <c r="Q1233" s="33"/>
      <c r="R1233" s="33"/>
    </row>
    <row r="1234" spans="13:18" x14ac:dyDescent="0.25">
      <c r="M1234" s="33"/>
      <c r="N1234" s="33"/>
      <c r="O1234" s="33"/>
      <c r="P1234" s="33"/>
      <c r="Q1234" s="33"/>
      <c r="R1234" s="33"/>
    </row>
    <row r="1235" spans="13:18" x14ac:dyDescent="0.25">
      <c r="M1235" s="33"/>
      <c r="N1235" s="33"/>
      <c r="O1235" s="33"/>
      <c r="P1235" s="33"/>
      <c r="Q1235" s="33"/>
      <c r="R1235" s="33"/>
    </row>
    <row r="1236" spans="13:18" x14ac:dyDescent="0.25">
      <c r="M1236" s="33"/>
      <c r="N1236" s="33"/>
      <c r="O1236" s="33"/>
      <c r="P1236" s="33"/>
      <c r="Q1236" s="33"/>
      <c r="R1236" s="33"/>
    </row>
    <row r="1237" spans="13:18" x14ac:dyDescent="0.25">
      <c r="M1237" s="33"/>
      <c r="N1237" s="33"/>
      <c r="O1237" s="33"/>
      <c r="P1237" s="33"/>
      <c r="Q1237" s="33"/>
      <c r="R1237" s="33"/>
    </row>
    <row r="1238" spans="13:18" x14ac:dyDescent="0.25">
      <c r="M1238" s="33"/>
      <c r="N1238" s="33"/>
      <c r="O1238" s="33"/>
      <c r="P1238" s="33"/>
      <c r="Q1238" s="33"/>
      <c r="R1238" s="33"/>
    </row>
    <row r="1239" spans="13:18" x14ac:dyDescent="0.25">
      <c r="M1239" s="33"/>
      <c r="N1239" s="33"/>
      <c r="O1239" s="33"/>
      <c r="P1239" s="33"/>
      <c r="Q1239" s="33"/>
      <c r="R1239" s="33"/>
    </row>
    <row r="1240" spans="13:18" x14ac:dyDescent="0.25">
      <c r="M1240" s="33"/>
      <c r="N1240" s="33"/>
      <c r="O1240" s="33"/>
      <c r="P1240" s="33"/>
      <c r="Q1240" s="33"/>
      <c r="R1240" s="33"/>
    </row>
    <row r="1241" spans="13:18" x14ac:dyDescent="0.25">
      <c r="M1241" s="33"/>
      <c r="N1241" s="33"/>
      <c r="O1241" s="33"/>
      <c r="P1241" s="33"/>
      <c r="Q1241" s="33"/>
      <c r="R1241" s="33"/>
    </row>
    <row r="1242" spans="13:18" x14ac:dyDescent="0.25">
      <c r="M1242" s="33"/>
      <c r="N1242" s="33"/>
      <c r="O1242" s="33"/>
      <c r="P1242" s="33"/>
      <c r="Q1242" s="33"/>
      <c r="R1242" s="33"/>
    </row>
    <row r="1243" spans="13:18" x14ac:dyDescent="0.25">
      <c r="M1243" s="33"/>
      <c r="N1243" s="33"/>
      <c r="O1243" s="33"/>
      <c r="P1243" s="33"/>
      <c r="Q1243" s="33"/>
      <c r="R1243" s="33"/>
    </row>
    <row r="1244" spans="13:18" x14ac:dyDescent="0.25">
      <c r="M1244" s="33"/>
      <c r="N1244" s="33"/>
      <c r="O1244" s="33"/>
      <c r="P1244" s="33"/>
      <c r="Q1244" s="33"/>
      <c r="R1244" s="33"/>
    </row>
    <row r="1245" spans="13:18" x14ac:dyDescent="0.25">
      <c r="M1245" s="33"/>
      <c r="N1245" s="33"/>
      <c r="O1245" s="33"/>
      <c r="P1245" s="33"/>
      <c r="Q1245" s="33"/>
      <c r="R1245" s="33"/>
    </row>
    <row r="1246" spans="13:18" x14ac:dyDescent="0.25">
      <c r="M1246" s="33"/>
      <c r="N1246" s="33"/>
      <c r="O1246" s="33"/>
      <c r="P1246" s="33"/>
      <c r="Q1246" s="33"/>
      <c r="R1246" s="33"/>
    </row>
    <row r="1247" spans="13:18" x14ac:dyDescent="0.25">
      <c r="M1247" s="33"/>
      <c r="N1247" s="33"/>
      <c r="O1247" s="33"/>
      <c r="P1247" s="33"/>
      <c r="Q1247" s="33"/>
      <c r="R1247" s="33"/>
    </row>
    <row r="1248" spans="13:18" x14ac:dyDescent="0.25">
      <c r="M1248" s="33"/>
      <c r="N1248" s="33"/>
      <c r="O1248" s="33"/>
      <c r="P1248" s="33"/>
      <c r="Q1248" s="33"/>
      <c r="R1248" s="33"/>
    </row>
    <row r="1249" spans="13:18" x14ac:dyDescent="0.25">
      <c r="M1249" s="33"/>
      <c r="N1249" s="33"/>
      <c r="O1249" s="33"/>
      <c r="P1249" s="33"/>
      <c r="Q1249" s="33"/>
      <c r="R1249" s="33"/>
    </row>
    <row r="1250" spans="13:18" x14ac:dyDescent="0.25">
      <c r="M1250" s="33"/>
      <c r="N1250" s="33"/>
      <c r="O1250" s="33"/>
      <c r="P1250" s="33"/>
      <c r="Q1250" s="33"/>
      <c r="R1250" s="33"/>
    </row>
    <row r="1251" spans="13:18" x14ac:dyDescent="0.25">
      <c r="M1251" s="33"/>
      <c r="N1251" s="33"/>
      <c r="O1251" s="33"/>
      <c r="P1251" s="33"/>
      <c r="Q1251" s="33"/>
      <c r="R1251" s="33"/>
    </row>
    <row r="1252" spans="13:18" x14ac:dyDescent="0.25">
      <c r="M1252" s="33"/>
      <c r="N1252" s="33"/>
      <c r="O1252" s="33"/>
      <c r="P1252" s="33"/>
      <c r="Q1252" s="33"/>
      <c r="R1252" s="33"/>
    </row>
    <row r="1253" spans="13:18" x14ac:dyDescent="0.25">
      <c r="M1253" s="33"/>
      <c r="N1253" s="33"/>
      <c r="O1253" s="33"/>
      <c r="P1253" s="33"/>
      <c r="Q1253" s="33"/>
      <c r="R1253" s="33"/>
    </row>
    <row r="1254" spans="13:18" x14ac:dyDescent="0.25">
      <c r="M1254" s="33"/>
      <c r="N1254" s="33"/>
      <c r="O1254" s="33"/>
      <c r="P1254" s="33"/>
      <c r="Q1254" s="33"/>
      <c r="R1254" s="33"/>
    </row>
    <row r="1255" spans="13:18" x14ac:dyDescent="0.25">
      <c r="M1255" s="33"/>
      <c r="N1255" s="33"/>
      <c r="O1255" s="33"/>
      <c r="P1255" s="33"/>
      <c r="Q1255" s="33"/>
      <c r="R1255" s="33"/>
    </row>
    <row r="1256" spans="13:18" x14ac:dyDescent="0.25">
      <c r="M1256" s="33"/>
      <c r="N1256" s="33"/>
      <c r="O1256" s="33"/>
      <c r="P1256" s="33"/>
      <c r="Q1256" s="33"/>
      <c r="R1256" s="33"/>
    </row>
    <row r="1257" spans="13:18" x14ac:dyDescent="0.25">
      <c r="M1257" s="33"/>
      <c r="N1257" s="33"/>
      <c r="O1257" s="33"/>
      <c r="P1257" s="33"/>
      <c r="Q1257" s="33"/>
      <c r="R1257" s="33"/>
    </row>
    <row r="1258" spans="13:18" x14ac:dyDescent="0.25">
      <c r="M1258" s="33"/>
      <c r="N1258" s="33"/>
      <c r="O1258" s="33"/>
      <c r="P1258" s="33"/>
      <c r="Q1258" s="33"/>
      <c r="R1258" s="33"/>
    </row>
    <row r="1259" spans="13:18" x14ac:dyDescent="0.25">
      <c r="M1259" s="33"/>
      <c r="N1259" s="33"/>
      <c r="O1259" s="33"/>
      <c r="P1259" s="33"/>
      <c r="Q1259" s="33"/>
      <c r="R1259" s="33"/>
    </row>
    <row r="1260" spans="13:18" x14ac:dyDescent="0.25">
      <c r="M1260" s="33"/>
      <c r="N1260" s="33"/>
      <c r="O1260" s="33"/>
      <c r="P1260" s="33"/>
      <c r="Q1260" s="33"/>
      <c r="R1260" s="33"/>
    </row>
    <row r="1261" spans="13:18" x14ac:dyDescent="0.25">
      <c r="M1261" s="33"/>
      <c r="N1261" s="33"/>
      <c r="O1261" s="33"/>
      <c r="P1261" s="33"/>
      <c r="Q1261" s="33"/>
      <c r="R1261" s="33"/>
    </row>
    <row r="1262" spans="13:18" x14ac:dyDescent="0.25">
      <c r="M1262" s="33"/>
      <c r="N1262" s="33"/>
      <c r="O1262" s="33"/>
      <c r="P1262" s="33"/>
      <c r="Q1262" s="33"/>
      <c r="R1262" s="33"/>
    </row>
    <row r="1263" spans="13:18" x14ac:dyDescent="0.25">
      <c r="M1263" s="33"/>
      <c r="N1263" s="33"/>
      <c r="O1263" s="33"/>
      <c r="P1263" s="33"/>
      <c r="Q1263" s="33"/>
      <c r="R1263" s="33"/>
    </row>
    <row r="1264" spans="13:18" x14ac:dyDescent="0.25">
      <c r="M1264" s="33"/>
      <c r="N1264" s="33"/>
      <c r="O1264" s="33"/>
      <c r="P1264" s="33"/>
      <c r="Q1264" s="33"/>
      <c r="R1264" s="33"/>
    </row>
    <row r="1265" spans="13:18" x14ac:dyDescent="0.25">
      <c r="M1265" s="33"/>
      <c r="N1265" s="33"/>
      <c r="O1265" s="33"/>
      <c r="P1265" s="33"/>
      <c r="Q1265" s="33"/>
      <c r="R1265" s="33"/>
    </row>
    <row r="1266" spans="13:18" x14ac:dyDescent="0.25">
      <c r="M1266" s="33"/>
      <c r="N1266" s="33"/>
      <c r="O1266" s="33"/>
      <c r="P1266" s="33"/>
      <c r="Q1266" s="33"/>
      <c r="R1266" s="33"/>
    </row>
    <row r="1267" spans="13:18" x14ac:dyDescent="0.25">
      <c r="M1267" s="33"/>
      <c r="N1267" s="33"/>
      <c r="O1267" s="33"/>
      <c r="P1267" s="33"/>
      <c r="Q1267" s="33"/>
      <c r="R1267" s="33"/>
    </row>
    <row r="1268" spans="13:18" x14ac:dyDescent="0.25">
      <c r="M1268" s="33"/>
      <c r="N1268" s="33"/>
      <c r="O1268" s="33"/>
      <c r="P1268" s="33"/>
      <c r="Q1268" s="33"/>
      <c r="R1268" s="33"/>
    </row>
    <row r="1269" spans="13:18" x14ac:dyDescent="0.25">
      <c r="M1269" s="33"/>
      <c r="N1269" s="33"/>
      <c r="O1269" s="33"/>
      <c r="P1269" s="33"/>
      <c r="Q1269" s="33"/>
      <c r="R1269" s="33"/>
    </row>
    <row r="1270" spans="13:18" x14ac:dyDescent="0.25">
      <c r="M1270" s="33"/>
      <c r="N1270" s="33"/>
      <c r="O1270" s="33"/>
      <c r="P1270" s="33"/>
      <c r="Q1270" s="33"/>
      <c r="R1270" s="33"/>
    </row>
    <row r="1271" spans="13:18" x14ac:dyDescent="0.25">
      <c r="M1271" s="33"/>
      <c r="N1271" s="33"/>
      <c r="O1271" s="33"/>
      <c r="P1271" s="33"/>
      <c r="Q1271" s="33"/>
      <c r="R1271" s="33"/>
    </row>
    <row r="1272" spans="13:18" x14ac:dyDescent="0.25">
      <c r="M1272" s="33"/>
      <c r="N1272" s="33"/>
      <c r="O1272" s="33"/>
      <c r="P1272" s="33"/>
      <c r="Q1272" s="33"/>
      <c r="R1272" s="33"/>
    </row>
    <row r="1273" spans="13:18" x14ac:dyDescent="0.25">
      <c r="M1273" s="33"/>
      <c r="N1273" s="33"/>
      <c r="O1273" s="33"/>
      <c r="P1273" s="33"/>
      <c r="Q1273" s="33"/>
      <c r="R1273" s="33"/>
    </row>
    <row r="1274" spans="13:18" x14ac:dyDescent="0.25">
      <c r="M1274" s="33"/>
      <c r="N1274" s="33"/>
      <c r="O1274" s="33"/>
      <c r="P1274" s="33"/>
      <c r="Q1274" s="33"/>
      <c r="R1274" s="33"/>
    </row>
    <row r="1275" spans="13:18" x14ac:dyDescent="0.25">
      <c r="M1275" s="33"/>
      <c r="N1275" s="33"/>
      <c r="O1275" s="33"/>
      <c r="P1275" s="33"/>
      <c r="Q1275" s="33"/>
      <c r="R1275" s="33"/>
    </row>
    <row r="1276" spans="13:18" x14ac:dyDescent="0.25">
      <c r="M1276" s="33"/>
      <c r="N1276" s="33"/>
      <c r="O1276" s="33"/>
      <c r="P1276" s="33"/>
      <c r="Q1276" s="33"/>
      <c r="R1276" s="33"/>
    </row>
    <row r="1277" spans="13:18" x14ac:dyDescent="0.25">
      <c r="M1277" s="33"/>
      <c r="N1277" s="33"/>
      <c r="O1277" s="33"/>
      <c r="P1277" s="33"/>
      <c r="Q1277" s="33"/>
      <c r="R1277" s="33"/>
    </row>
    <row r="1278" spans="13:18" x14ac:dyDescent="0.25">
      <c r="M1278" s="33"/>
      <c r="N1278" s="33"/>
      <c r="O1278" s="33"/>
      <c r="P1278" s="33"/>
      <c r="Q1278" s="33"/>
      <c r="R1278" s="33"/>
    </row>
    <row r="1279" spans="13:18" x14ac:dyDescent="0.25">
      <c r="M1279" s="33"/>
      <c r="N1279" s="33"/>
      <c r="O1279" s="33"/>
      <c r="P1279" s="33"/>
      <c r="Q1279" s="33"/>
      <c r="R1279" s="33"/>
    </row>
    <row r="1280" spans="13:18" x14ac:dyDescent="0.25">
      <c r="M1280" s="33"/>
      <c r="N1280" s="33"/>
      <c r="O1280" s="33"/>
      <c r="P1280" s="33"/>
      <c r="Q1280" s="33"/>
      <c r="R1280" s="33"/>
    </row>
    <row r="1281" spans="13:18" x14ac:dyDescent="0.25">
      <c r="M1281" s="33"/>
      <c r="N1281" s="33"/>
      <c r="O1281" s="33"/>
      <c r="P1281" s="33"/>
      <c r="Q1281" s="33"/>
      <c r="R1281" s="33"/>
    </row>
    <row r="1282" spans="13:18" x14ac:dyDescent="0.25">
      <c r="M1282" s="33"/>
      <c r="N1282" s="33"/>
      <c r="O1282" s="33"/>
      <c r="P1282" s="33"/>
      <c r="Q1282" s="33"/>
      <c r="R1282" s="33"/>
    </row>
    <row r="1283" spans="13:18" x14ac:dyDescent="0.25">
      <c r="M1283" s="33"/>
      <c r="N1283" s="33"/>
      <c r="O1283" s="33"/>
      <c r="P1283" s="33"/>
      <c r="Q1283" s="33"/>
      <c r="R1283" s="33"/>
    </row>
    <row r="1284" spans="13:18" x14ac:dyDescent="0.25">
      <c r="M1284" s="33"/>
      <c r="N1284" s="33"/>
      <c r="O1284" s="33"/>
      <c r="P1284" s="33"/>
      <c r="Q1284" s="33"/>
      <c r="R1284" s="33"/>
    </row>
    <row r="1285" spans="13:18" x14ac:dyDescent="0.25">
      <c r="M1285" s="33"/>
      <c r="N1285" s="33"/>
      <c r="O1285" s="33"/>
      <c r="P1285" s="33"/>
      <c r="Q1285" s="33"/>
      <c r="R1285" s="33"/>
    </row>
    <row r="1286" spans="13:18" x14ac:dyDescent="0.25">
      <c r="M1286" s="33"/>
      <c r="N1286" s="33"/>
      <c r="O1286" s="33"/>
      <c r="P1286" s="33"/>
      <c r="Q1286" s="33"/>
      <c r="R1286" s="33"/>
    </row>
    <row r="1287" spans="13:18" x14ac:dyDescent="0.25">
      <c r="M1287" s="33"/>
      <c r="N1287" s="33"/>
      <c r="O1287" s="33"/>
      <c r="P1287" s="33"/>
      <c r="Q1287" s="33"/>
      <c r="R1287" s="33"/>
    </row>
    <row r="1288" spans="13:18" x14ac:dyDescent="0.25">
      <c r="M1288" s="33"/>
      <c r="N1288" s="33"/>
      <c r="O1288" s="33"/>
      <c r="P1288" s="33"/>
      <c r="Q1288" s="33"/>
      <c r="R1288" s="33"/>
    </row>
    <row r="1289" spans="13:18" x14ac:dyDescent="0.25">
      <c r="M1289" s="33"/>
      <c r="N1289" s="33"/>
      <c r="O1289" s="33"/>
      <c r="P1289" s="33"/>
      <c r="Q1289" s="33"/>
      <c r="R1289" s="33"/>
    </row>
    <row r="1290" spans="13:18" x14ac:dyDescent="0.25">
      <c r="M1290" s="33"/>
      <c r="N1290" s="33"/>
      <c r="O1290" s="33"/>
      <c r="P1290" s="33"/>
      <c r="Q1290" s="33"/>
      <c r="R1290" s="33"/>
    </row>
    <row r="1291" spans="13:18" x14ac:dyDescent="0.25">
      <c r="M1291" s="33"/>
      <c r="N1291" s="33"/>
      <c r="O1291" s="33"/>
      <c r="P1291" s="33"/>
      <c r="Q1291" s="33"/>
      <c r="R1291" s="33"/>
    </row>
    <row r="1292" spans="13:18" x14ac:dyDescent="0.25">
      <c r="M1292" s="33"/>
      <c r="N1292" s="33"/>
      <c r="O1292" s="33"/>
      <c r="P1292" s="33"/>
      <c r="Q1292" s="33"/>
      <c r="R1292" s="33"/>
    </row>
    <row r="1293" spans="13:18" x14ac:dyDescent="0.25">
      <c r="M1293" s="33"/>
      <c r="N1293" s="33"/>
      <c r="O1293" s="33"/>
      <c r="P1293" s="33"/>
      <c r="Q1293" s="33"/>
      <c r="R1293" s="33"/>
    </row>
    <row r="1294" spans="13:18" x14ac:dyDescent="0.25">
      <c r="M1294" s="33"/>
      <c r="N1294" s="33"/>
      <c r="O1294" s="33"/>
      <c r="P1294" s="33"/>
      <c r="Q1294" s="33"/>
      <c r="R1294" s="33"/>
    </row>
    <row r="1295" spans="13:18" x14ac:dyDescent="0.25">
      <c r="M1295" s="33"/>
      <c r="N1295" s="33"/>
      <c r="O1295" s="33"/>
      <c r="P1295" s="33"/>
      <c r="Q1295" s="33"/>
      <c r="R1295" s="33"/>
    </row>
    <row r="1296" spans="13:18" x14ac:dyDescent="0.25">
      <c r="M1296" s="33"/>
      <c r="N1296" s="33"/>
      <c r="O1296" s="33"/>
      <c r="P1296" s="33"/>
      <c r="Q1296" s="33"/>
      <c r="R1296" s="33"/>
    </row>
    <row r="1297" spans="13:18" x14ac:dyDescent="0.25">
      <c r="M1297" s="33"/>
      <c r="N1297" s="33"/>
      <c r="O1297" s="33"/>
      <c r="P1297" s="33"/>
      <c r="Q1297" s="33"/>
      <c r="R1297" s="33"/>
    </row>
    <row r="1298" spans="13:18" x14ac:dyDescent="0.25">
      <c r="M1298" s="33"/>
      <c r="N1298" s="33"/>
      <c r="O1298" s="33"/>
      <c r="P1298" s="33"/>
      <c r="Q1298" s="33"/>
      <c r="R1298" s="33"/>
    </row>
    <row r="1299" spans="13:18" x14ac:dyDescent="0.25">
      <c r="M1299" s="33"/>
      <c r="N1299" s="33"/>
      <c r="O1299" s="33"/>
      <c r="P1299" s="33"/>
      <c r="Q1299" s="33"/>
      <c r="R1299" s="33"/>
    </row>
    <row r="1300" spans="13:18" x14ac:dyDescent="0.25">
      <c r="M1300" s="33"/>
      <c r="N1300" s="33"/>
      <c r="O1300" s="33"/>
      <c r="P1300" s="33"/>
      <c r="Q1300" s="33"/>
      <c r="R1300" s="33"/>
    </row>
    <row r="1301" spans="13:18" x14ac:dyDescent="0.25">
      <c r="M1301" s="33"/>
      <c r="N1301" s="33"/>
      <c r="O1301" s="33"/>
      <c r="P1301" s="33"/>
      <c r="Q1301" s="33"/>
      <c r="R1301" s="33"/>
    </row>
    <row r="1302" spans="13:18" x14ac:dyDescent="0.25">
      <c r="M1302" s="33"/>
      <c r="N1302" s="33"/>
      <c r="O1302" s="33"/>
      <c r="P1302" s="33"/>
      <c r="Q1302" s="33"/>
      <c r="R1302" s="33"/>
    </row>
    <row r="1303" spans="13:18" x14ac:dyDescent="0.25">
      <c r="M1303" s="33"/>
      <c r="N1303" s="33"/>
      <c r="O1303" s="33"/>
      <c r="P1303" s="33"/>
      <c r="Q1303" s="33"/>
      <c r="R1303" s="33"/>
    </row>
    <row r="1304" spans="13:18" x14ac:dyDescent="0.25">
      <c r="M1304" s="33"/>
      <c r="N1304" s="33"/>
      <c r="O1304" s="33"/>
      <c r="P1304" s="33"/>
      <c r="Q1304" s="33"/>
      <c r="R1304" s="33"/>
    </row>
    <row r="1305" spans="13:18" x14ac:dyDescent="0.25">
      <c r="M1305" s="33"/>
      <c r="N1305" s="33"/>
      <c r="O1305" s="33"/>
      <c r="P1305" s="33"/>
      <c r="Q1305" s="33"/>
      <c r="R1305" s="33"/>
    </row>
    <row r="1306" spans="13:18" x14ac:dyDescent="0.25">
      <c r="M1306" s="33"/>
      <c r="N1306" s="33"/>
      <c r="O1306" s="33"/>
      <c r="P1306" s="33"/>
      <c r="Q1306" s="33"/>
      <c r="R1306" s="33"/>
    </row>
    <row r="1307" spans="13:18" x14ac:dyDescent="0.25">
      <c r="M1307" s="33"/>
      <c r="N1307" s="33"/>
      <c r="O1307" s="33"/>
      <c r="P1307" s="33"/>
      <c r="Q1307" s="33"/>
      <c r="R1307" s="33"/>
    </row>
    <row r="1308" spans="13:18" x14ac:dyDescent="0.25">
      <c r="M1308" s="33"/>
      <c r="N1308" s="33"/>
      <c r="O1308" s="33"/>
      <c r="P1308" s="33"/>
      <c r="Q1308" s="33"/>
      <c r="R1308" s="33"/>
    </row>
    <row r="1309" spans="13:18" x14ac:dyDescent="0.25">
      <c r="M1309" s="33"/>
      <c r="N1309" s="33"/>
      <c r="O1309" s="33"/>
      <c r="P1309" s="33"/>
      <c r="Q1309" s="33"/>
      <c r="R1309" s="33"/>
    </row>
    <row r="1310" spans="13:18" x14ac:dyDescent="0.25">
      <c r="M1310" s="33"/>
      <c r="N1310" s="33"/>
      <c r="O1310" s="33"/>
      <c r="P1310" s="33"/>
      <c r="Q1310" s="33"/>
      <c r="R1310" s="33"/>
    </row>
    <row r="1311" spans="13:18" x14ac:dyDescent="0.25">
      <c r="M1311" s="33"/>
      <c r="N1311" s="33"/>
      <c r="O1311" s="33"/>
      <c r="P1311" s="33"/>
      <c r="Q1311" s="33"/>
      <c r="R1311" s="33"/>
    </row>
    <row r="1312" spans="13:18" x14ac:dyDescent="0.25">
      <c r="M1312" s="33"/>
      <c r="N1312" s="33"/>
      <c r="O1312" s="33"/>
      <c r="P1312" s="33"/>
      <c r="Q1312" s="33"/>
      <c r="R1312" s="33"/>
    </row>
    <row r="1313" spans="13:18" x14ac:dyDescent="0.25">
      <c r="M1313" s="33"/>
      <c r="N1313" s="33"/>
      <c r="O1313" s="33"/>
      <c r="P1313" s="33"/>
      <c r="Q1313" s="33"/>
      <c r="R1313" s="33"/>
    </row>
    <row r="1314" spans="13:18" x14ac:dyDescent="0.25">
      <c r="M1314" s="33"/>
      <c r="N1314" s="33"/>
      <c r="O1314" s="33"/>
      <c r="P1314" s="33"/>
      <c r="Q1314" s="33"/>
      <c r="R1314" s="33"/>
    </row>
    <row r="1315" spans="13:18" x14ac:dyDescent="0.25">
      <c r="M1315" s="33"/>
      <c r="N1315" s="33"/>
      <c r="O1315" s="33"/>
      <c r="P1315" s="33"/>
      <c r="Q1315" s="33"/>
      <c r="R1315" s="33"/>
    </row>
    <row r="1316" spans="13:18" x14ac:dyDescent="0.25">
      <c r="M1316" s="33"/>
      <c r="N1316" s="33"/>
      <c r="O1316" s="33"/>
      <c r="P1316" s="33"/>
      <c r="Q1316" s="33"/>
      <c r="R1316" s="33"/>
    </row>
    <row r="1317" spans="13:18" x14ac:dyDescent="0.25">
      <c r="M1317" s="33"/>
      <c r="N1317" s="33"/>
      <c r="O1317" s="33"/>
      <c r="P1317" s="33"/>
      <c r="Q1317" s="33"/>
      <c r="R1317" s="33"/>
    </row>
    <row r="1318" spans="13:18" x14ac:dyDescent="0.25">
      <c r="M1318" s="33"/>
      <c r="N1318" s="33"/>
      <c r="O1318" s="33"/>
      <c r="P1318" s="33"/>
      <c r="Q1318" s="33"/>
      <c r="R1318" s="33"/>
    </row>
    <row r="1319" spans="13:18" x14ac:dyDescent="0.25">
      <c r="M1319" s="33"/>
      <c r="N1319" s="33"/>
      <c r="O1319" s="33"/>
      <c r="P1319" s="33"/>
      <c r="Q1319" s="33"/>
      <c r="R1319" s="33"/>
    </row>
    <row r="1320" spans="13:18" x14ac:dyDescent="0.25">
      <c r="M1320" s="33"/>
      <c r="N1320" s="33"/>
      <c r="O1320" s="33"/>
      <c r="P1320" s="33"/>
      <c r="Q1320" s="33"/>
      <c r="R1320" s="33"/>
    </row>
    <row r="1321" spans="13:18" x14ac:dyDescent="0.25">
      <c r="M1321" s="33"/>
      <c r="N1321" s="33"/>
      <c r="O1321" s="33"/>
      <c r="P1321" s="33"/>
      <c r="Q1321" s="33"/>
      <c r="R1321" s="33"/>
    </row>
    <row r="1322" spans="13:18" x14ac:dyDescent="0.25">
      <c r="M1322" s="33"/>
      <c r="N1322" s="33"/>
      <c r="O1322" s="33"/>
      <c r="P1322" s="33"/>
      <c r="Q1322" s="33"/>
      <c r="R1322" s="33"/>
    </row>
    <row r="1323" spans="13:18" x14ac:dyDescent="0.25">
      <c r="M1323" s="33"/>
      <c r="N1323" s="33"/>
      <c r="O1323" s="33"/>
      <c r="P1323" s="33"/>
      <c r="Q1323" s="33"/>
      <c r="R1323" s="33"/>
    </row>
    <row r="1324" spans="13:18" x14ac:dyDescent="0.25">
      <c r="M1324" s="33"/>
      <c r="N1324" s="33"/>
      <c r="O1324" s="33"/>
      <c r="P1324" s="33"/>
      <c r="Q1324" s="33"/>
      <c r="R1324" s="33"/>
    </row>
    <row r="1325" spans="13:18" x14ac:dyDescent="0.25">
      <c r="M1325" s="33"/>
      <c r="N1325" s="33"/>
      <c r="O1325" s="33"/>
      <c r="P1325" s="33"/>
      <c r="Q1325" s="33"/>
      <c r="R1325" s="33"/>
    </row>
    <row r="1326" spans="13:18" x14ac:dyDescent="0.25">
      <c r="M1326" s="33"/>
      <c r="N1326" s="33"/>
      <c r="O1326" s="33"/>
      <c r="P1326" s="33"/>
      <c r="Q1326" s="33"/>
      <c r="R1326" s="33"/>
    </row>
    <row r="1327" spans="13:18" x14ac:dyDescent="0.25">
      <c r="M1327" s="33"/>
      <c r="N1327" s="33"/>
      <c r="O1327" s="33"/>
      <c r="P1327" s="33"/>
      <c r="Q1327" s="33"/>
      <c r="R1327" s="33"/>
    </row>
    <row r="1328" spans="13:18" x14ac:dyDescent="0.25">
      <c r="M1328" s="33"/>
      <c r="N1328" s="33"/>
      <c r="O1328" s="33"/>
      <c r="P1328" s="33"/>
      <c r="Q1328" s="33"/>
      <c r="R1328" s="33"/>
    </row>
    <row r="1329" spans="13:18" x14ac:dyDescent="0.25">
      <c r="M1329" s="33"/>
      <c r="N1329" s="33"/>
      <c r="O1329" s="33"/>
      <c r="P1329" s="33"/>
      <c r="Q1329" s="33"/>
      <c r="R1329" s="33"/>
    </row>
    <row r="1330" spans="13:18" x14ac:dyDescent="0.25">
      <c r="M1330" s="33"/>
      <c r="N1330" s="33"/>
      <c r="O1330" s="33"/>
      <c r="P1330" s="33"/>
      <c r="Q1330" s="33"/>
      <c r="R1330" s="33"/>
    </row>
    <row r="1331" spans="13:18" x14ac:dyDescent="0.25">
      <c r="M1331" s="33"/>
      <c r="N1331" s="33"/>
      <c r="O1331" s="33"/>
      <c r="P1331" s="33"/>
      <c r="Q1331" s="33"/>
      <c r="R1331" s="33"/>
    </row>
    <row r="1332" spans="13:18" x14ac:dyDescent="0.25">
      <c r="M1332" s="33"/>
      <c r="N1332" s="33"/>
      <c r="O1332" s="33"/>
      <c r="P1332" s="33"/>
      <c r="Q1332" s="33"/>
      <c r="R1332" s="33"/>
    </row>
    <row r="1333" spans="13:18" x14ac:dyDescent="0.25">
      <c r="M1333" s="33"/>
      <c r="N1333" s="33"/>
      <c r="O1333" s="33"/>
      <c r="P1333" s="33"/>
      <c r="Q1333" s="33"/>
      <c r="R1333" s="33"/>
    </row>
    <row r="1334" spans="13:18" x14ac:dyDescent="0.25">
      <c r="M1334" s="33"/>
      <c r="N1334" s="33"/>
      <c r="O1334" s="33"/>
      <c r="P1334" s="33"/>
      <c r="Q1334" s="33"/>
      <c r="R1334" s="33"/>
    </row>
    <row r="1335" spans="13:18" x14ac:dyDescent="0.25">
      <c r="M1335" s="33"/>
      <c r="N1335" s="33"/>
      <c r="O1335" s="33"/>
      <c r="P1335" s="33"/>
      <c r="Q1335" s="33"/>
      <c r="R1335" s="33"/>
    </row>
    <row r="1336" spans="13:18" x14ac:dyDescent="0.25">
      <c r="M1336" s="33"/>
      <c r="N1336" s="33"/>
      <c r="O1336" s="33"/>
      <c r="P1336" s="33"/>
      <c r="Q1336" s="33"/>
      <c r="R1336" s="33"/>
    </row>
    <row r="1337" spans="13:18" x14ac:dyDescent="0.25">
      <c r="M1337" s="33"/>
      <c r="N1337" s="33"/>
      <c r="O1337" s="33"/>
      <c r="P1337" s="33"/>
      <c r="Q1337" s="33"/>
      <c r="R1337" s="33"/>
    </row>
    <row r="1338" spans="13:18" x14ac:dyDescent="0.25">
      <c r="M1338" s="33"/>
      <c r="N1338" s="33"/>
      <c r="O1338" s="33"/>
      <c r="P1338" s="33"/>
      <c r="Q1338" s="33"/>
      <c r="R1338" s="33"/>
    </row>
    <row r="1339" spans="13:18" x14ac:dyDescent="0.25">
      <c r="M1339" s="33"/>
      <c r="N1339" s="33"/>
      <c r="O1339" s="33"/>
      <c r="P1339" s="33"/>
      <c r="Q1339" s="33"/>
      <c r="R1339" s="33"/>
    </row>
    <row r="1340" spans="13:18" x14ac:dyDescent="0.25">
      <c r="M1340" s="33"/>
      <c r="N1340" s="33"/>
      <c r="O1340" s="33"/>
      <c r="P1340" s="33"/>
      <c r="Q1340" s="33"/>
      <c r="R1340" s="33"/>
    </row>
    <row r="1341" spans="13:18" x14ac:dyDescent="0.25">
      <c r="M1341" s="33"/>
      <c r="N1341" s="33"/>
      <c r="O1341" s="33"/>
      <c r="P1341" s="33"/>
      <c r="Q1341" s="33"/>
      <c r="R1341" s="33"/>
    </row>
    <row r="1342" spans="13:18" x14ac:dyDescent="0.25">
      <c r="M1342" s="33"/>
      <c r="N1342" s="33"/>
      <c r="O1342" s="33"/>
      <c r="P1342" s="33"/>
      <c r="Q1342" s="33"/>
      <c r="R1342" s="33"/>
    </row>
    <row r="1343" spans="13:18" x14ac:dyDescent="0.25">
      <c r="M1343" s="33"/>
      <c r="N1343" s="33"/>
      <c r="O1343" s="33"/>
      <c r="P1343" s="33"/>
      <c r="Q1343" s="33"/>
      <c r="R1343" s="33"/>
    </row>
    <row r="1344" spans="13:18" x14ac:dyDescent="0.25">
      <c r="M1344" s="33"/>
      <c r="N1344" s="33"/>
      <c r="O1344" s="33"/>
      <c r="P1344" s="33"/>
      <c r="Q1344" s="33"/>
      <c r="R1344" s="33"/>
    </row>
    <row r="1345" spans="13:18" x14ac:dyDescent="0.25">
      <c r="M1345" s="33"/>
      <c r="N1345" s="33"/>
      <c r="O1345" s="33"/>
      <c r="P1345" s="33"/>
      <c r="Q1345" s="33"/>
      <c r="R1345" s="33"/>
    </row>
    <row r="1346" spans="13:18" x14ac:dyDescent="0.25">
      <c r="M1346" s="33"/>
      <c r="N1346" s="33"/>
      <c r="O1346" s="33"/>
      <c r="P1346" s="33"/>
      <c r="Q1346" s="33"/>
      <c r="R1346" s="33"/>
    </row>
    <row r="1347" spans="13:18" x14ac:dyDescent="0.25">
      <c r="M1347" s="33"/>
      <c r="N1347" s="33"/>
      <c r="O1347" s="33"/>
      <c r="P1347" s="33"/>
      <c r="Q1347" s="33"/>
      <c r="R1347" s="33"/>
    </row>
    <row r="1348" spans="13:18" x14ac:dyDescent="0.25">
      <c r="M1348" s="33"/>
      <c r="N1348" s="33"/>
      <c r="O1348" s="33"/>
      <c r="P1348" s="33"/>
      <c r="Q1348" s="33"/>
      <c r="R1348" s="33"/>
    </row>
    <row r="1349" spans="13:18" x14ac:dyDescent="0.25">
      <c r="M1349" s="33"/>
      <c r="N1349" s="33"/>
      <c r="O1349" s="33"/>
      <c r="P1349" s="33"/>
      <c r="Q1349" s="33"/>
      <c r="R1349" s="33"/>
    </row>
    <row r="1350" spans="13:18" x14ac:dyDescent="0.25">
      <c r="M1350" s="33"/>
      <c r="N1350" s="33"/>
      <c r="O1350" s="33"/>
      <c r="P1350" s="33"/>
      <c r="Q1350" s="33"/>
      <c r="R1350" s="33"/>
    </row>
    <row r="1351" spans="13:18" x14ac:dyDescent="0.25">
      <c r="M1351" s="33"/>
      <c r="N1351" s="33"/>
      <c r="O1351" s="33"/>
      <c r="P1351" s="33"/>
      <c r="Q1351" s="33"/>
      <c r="R1351" s="33"/>
    </row>
    <row r="1352" spans="13:18" x14ac:dyDescent="0.25">
      <c r="M1352" s="33"/>
      <c r="N1352" s="33"/>
      <c r="O1352" s="33"/>
      <c r="P1352" s="33"/>
      <c r="Q1352" s="33"/>
      <c r="R1352" s="33"/>
    </row>
    <row r="1353" spans="13:18" x14ac:dyDescent="0.25">
      <c r="M1353" s="33"/>
      <c r="N1353" s="33"/>
      <c r="O1353" s="33"/>
      <c r="P1353" s="33"/>
      <c r="Q1353" s="33"/>
      <c r="R1353" s="33"/>
    </row>
    <row r="1354" spans="13:18" x14ac:dyDescent="0.25">
      <c r="M1354" s="33"/>
      <c r="N1354" s="33"/>
      <c r="O1354" s="33"/>
      <c r="P1354" s="33"/>
      <c r="Q1354" s="33"/>
      <c r="R1354" s="33"/>
    </row>
    <row r="1355" spans="13:18" x14ac:dyDescent="0.25">
      <c r="M1355" s="33"/>
      <c r="N1355" s="33"/>
      <c r="O1355" s="33"/>
      <c r="P1355" s="33"/>
      <c r="Q1355" s="33"/>
      <c r="R1355" s="33"/>
    </row>
    <row r="1356" spans="13:18" x14ac:dyDescent="0.25">
      <c r="M1356" s="33"/>
      <c r="N1356" s="33"/>
      <c r="O1356" s="33"/>
      <c r="P1356" s="33"/>
      <c r="Q1356" s="33"/>
      <c r="R1356" s="33"/>
    </row>
    <row r="1357" spans="13:18" x14ac:dyDescent="0.25">
      <c r="M1357" s="33"/>
      <c r="N1357" s="33"/>
      <c r="O1357" s="33"/>
      <c r="P1357" s="33"/>
      <c r="Q1357" s="33"/>
      <c r="R1357" s="33"/>
    </row>
    <row r="1358" spans="13:18" x14ac:dyDescent="0.25">
      <c r="M1358" s="33"/>
      <c r="N1358" s="33"/>
      <c r="O1358" s="33"/>
      <c r="P1358" s="33"/>
      <c r="Q1358" s="33"/>
      <c r="R1358" s="33"/>
    </row>
    <row r="1359" spans="13:18" x14ac:dyDescent="0.25">
      <c r="M1359" s="33"/>
      <c r="N1359" s="33"/>
      <c r="O1359" s="33"/>
      <c r="P1359" s="33"/>
      <c r="Q1359" s="33"/>
      <c r="R1359" s="33"/>
    </row>
    <row r="1360" spans="13:18" x14ac:dyDescent="0.25">
      <c r="M1360" s="33"/>
      <c r="N1360" s="33"/>
      <c r="O1360" s="33"/>
      <c r="P1360" s="33"/>
      <c r="Q1360" s="33"/>
      <c r="R1360" s="33"/>
    </row>
    <row r="1361" spans="13:18" x14ac:dyDescent="0.25">
      <c r="M1361" s="33"/>
      <c r="N1361" s="33"/>
      <c r="O1361" s="33"/>
      <c r="P1361" s="33"/>
      <c r="Q1361" s="33"/>
      <c r="R1361" s="33"/>
    </row>
    <row r="1362" spans="13:18" x14ac:dyDescent="0.25">
      <c r="M1362" s="33"/>
      <c r="N1362" s="33"/>
      <c r="O1362" s="33"/>
      <c r="P1362" s="33"/>
      <c r="Q1362" s="33"/>
      <c r="R1362" s="33"/>
    </row>
    <row r="1363" spans="13:18" x14ac:dyDescent="0.25">
      <c r="M1363" s="33"/>
      <c r="N1363" s="33"/>
      <c r="O1363" s="33"/>
      <c r="P1363" s="33"/>
      <c r="Q1363" s="33"/>
      <c r="R1363" s="33"/>
    </row>
    <row r="1364" spans="13:18" x14ac:dyDescent="0.25">
      <c r="M1364" s="33"/>
      <c r="N1364" s="33"/>
      <c r="O1364" s="33"/>
      <c r="P1364" s="33"/>
      <c r="Q1364" s="33"/>
      <c r="R1364" s="33"/>
    </row>
    <row r="1365" spans="13:18" x14ac:dyDescent="0.25">
      <c r="M1365" s="33"/>
      <c r="N1365" s="33"/>
      <c r="O1365" s="33"/>
      <c r="P1365" s="33"/>
      <c r="Q1365" s="33"/>
      <c r="R1365" s="33"/>
    </row>
    <row r="1366" spans="13:18" x14ac:dyDescent="0.25">
      <c r="M1366" s="33"/>
      <c r="N1366" s="33"/>
      <c r="O1366" s="33"/>
      <c r="P1366" s="33"/>
      <c r="Q1366" s="33"/>
      <c r="R1366" s="33"/>
    </row>
    <row r="1367" spans="13:18" x14ac:dyDescent="0.25">
      <c r="M1367" s="33"/>
      <c r="N1367" s="33"/>
      <c r="O1367" s="33"/>
      <c r="P1367" s="33"/>
      <c r="Q1367" s="33"/>
      <c r="R1367" s="33"/>
    </row>
    <row r="1368" spans="13:18" x14ac:dyDescent="0.25">
      <c r="M1368" s="33"/>
      <c r="N1368" s="33"/>
      <c r="O1368" s="33"/>
      <c r="P1368" s="33"/>
      <c r="Q1368" s="33"/>
      <c r="R1368" s="33"/>
    </row>
    <row r="1369" spans="13:18" x14ac:dyDescent="0.25">
      <c r="M1369" s="33"/>
      <c r="N1369" s="33"/>
      <c r="O1369" s="33"/>
      <c r="P1369" s="33"/>
      <c r="Q1369" s="33"/>
      <c r="R1369" s="33"/>
    </row>
    <row r="1370" spans="13:18" x14ac:dyDescent="0.25">
      <c r="M1370" s="33"/>
      <c r="N1370" s="33"/>
      <c r="O1370" s="33"/>
      <c r="P1370" s="33"/>
      <c r="Q1370" s="33"/>
      <c r="R1370" s="33"/>
    </row>
    <row r="1371" spans="13:18" x14ac:dyDescent="0.25">
      <c r="M1371" s="33"/>
      <c r="N1371" s="33"/>
      <c r="O1371" s="33"/>
      <c r="P1371" s="33"/>
      <c r="Q1371" s="33"/>
      <c r="R1371" s="33"/>
    </row>
    <row r="1372" spans="13:18" x14ac:dyDescent="0.25">
      <c r="M1372" s="33"/>
      <c r="N1372" s="33"/>
      <c r="O1372" s="33"/>
      <c r="P1372" s="33"/>
      <c r="Q1372" s="33"/>
      <c r="R1372" s="33"/>
    </row>
    <row r="1373" spans="13:18" x14ac:dyDescent="0.25">
      <c r="M1373" s="33"/>
      <c r="N1373" s="33"/>
      <c r="O1373" s="33"/>
      <c r="P1373" s="33"/>
      <c r="Q1373" s="33"/>
      <c r="R1373" s="33"/>
    </row>
    <row r="1374" spans="13:18" x14ac:dyDescent="0.25">
      <c r="M1374" s="33"/>
      <c r="N1374" s="33"/>
      <c r="O1374" s="33"/>
      <c r="P1374" s="33"/>
      <c r="Q1374" s="33"/>
      <c r="R1374" s="33"/>
    </row>
    <row r="1375" spans="13:18" x14ac:dyDescent="0.25">
      <c r="M1375" s="33"/>
      <c r="N1375" s="33"/>
      <c r="O1375" s="33"/>
      <c r="P1375" s="33"/>
      <c r="Q1375" s="33"/>
      <c r="R1375" s="33"/>
    </row>
    <row r="1376" spans="13:18" x14ac:dyDescent="0.25">
      <c r="M1376" s="33"/>
      <c r="N1376" s="33"/>
      <c r="O1376" s="33"/>
      <c r="P1376" s="33"/>
      <c r="Q1376" s="33"/>
      <c r="R1376" s="33"/>
    </row>
    <row r="1377" spans="13:18" x14ac:dyDescent="0.25">
      <c r="M1377" s="33"/>
      <c r="N1377" s="33"/>
      <c r="O1377" s="33"/>
      <c r="P1377" s="33"/>
      <c r="Q1377" s="33"/>
      <c r="R1377" s="33"/>
    </row>
    <row r="1378" spans="13:18" x14ac:dyDescent="0.25">
      <c r="M1378" s="33"/>
      <c r="N1378" s="33"/>
      <c r="O1378" s="33"/>
      <c r="P1378" s="33"/>
      <c r="Q1378" s="33"/>
      <c r="R1378" s="33"/>
    </row>
    <row r="1379" spans="13:18" x14ac:dyDescent="0.25">
      <c r="M1379" s="33"/>
      <c r="N1379" s="33"/>
      <c r="O1379" s="33"/>
      <c r="P1379" s="33"/>
      <c r="Q1379" s="33"/>
      <c r="R1379" s="33"/>
    </row>
    <row r="1380" spans="13:18" x14ac:dyDescent="0.25">
      <c r="M1380" s="33"/>
      <c r="N1380" s="33"/>
      <c r="O1380" s="33"/>
      <c r="P1380" s="33"/>
      <c r="Q1380" s="33"/>
      <c r="R1380" s="33"/>
    </row>
    <row r="1381" spans="13:18" x14ac:dyDescent="0.25">
      <c r="M1381" s="33"/>
      <c r="N1381" s="33"/>
      <c r="O1381" s="33"/>
      <c r="P1381" s="33"/>
      <c r="Q1381" s="33"/>
      <c r="R1381" s="33"/>
    </row>
    <row r="1382" spans="13:18" x14ac:dyDescent="0.25">
      <c r="M1382" s="33"/>
      <c r="N1382" s="33"/>
      <c r="O1382" s="33"/>
      <c r="P1382" s="33"/>
      <c r="Q1382" s="33"/>
      <c r="R1382" s="33"/>
    </row>
    <row r="1383" spans="13:18" x14ac:dyDescent="0.25">
      <c r="M1383" s="33"/>
      <c r="N1383" s="33"/>
      <c r="O1383" s="33"/>
      <c r="P1383" s="33"/>
      <c r="Q1383" s="33"/>
      <c r="R1383" s="33"/>
    </row>
    <row r="1384" spans="13:18" x14ac:dyDescent="0.25">
      <c r="M1384" s="33"/>
      <c r="N1384" s="33"/>
      <c r="O1384" s="33"/>
      <c r="P1384" s="33"/>
      <c r="Q1384" s="33"/>
      <c r="R1384" s="33"/>
    </row>
    <row r="1385" spans="13:18" x14ac:dyDescent="0.25">
      <c r="M1385" s="33"/>
      <c r="N1385" s="33"/>
      <c r="O1385" s="33"/>
      <c r="P1385" s="33"/>
      <c r="Q1385" s="33"/>
      <c r="R1385" s="33"/>
    </row>
    <row r="1386" spans="13:18" x14ac:dyDescent="0.25">
      <c r="M1386" s="33"/>
      <c r="N1386" s="33"/>
      <c r="O1386" s="33"/>
      <c r="P1386" s="33"/>
      <c r="Q1386" s="33"/>
      <c r="R1386" s="33"/>
    </row>
    <row r="1387" spans="13:18" x14ac:dyDescent="0.25">
      <c r="M1387" s="33"/>
      <c r="N1387" s="33"/>
      <c r="O1387" s="33"/>
      <c r="P1387" s="33"/>
      <c r="Q1387" s="33"/>
      <c r="R1387" s="33"/>
    </row>
  </sheetData>
  <mergeCells count="48">
    <mergeCell ref="D95:L99"/>
    <mergeCell ref="B100:L101"/>
    <mergeCell ref="D86:L86"/>
    <mergeCell ref="D87:L87"/>
    <mergeCell ref="D88:L89"/>
    <mergeCell ref="D90:L92"/>
    <mergeCell ref="D93:L93"/>
    <mergeCell ref="D94:L94"/>
    <mergeCell ref="D72:L72"/>
    <mergeCell ref="D73:L73"/>
    <mergeCell ref="D74:L78"/>
    <mergeCell ref="D79:L79"/>
    <mergeCell ref="D80:L80"/>
    <mergeCell ref="D81:L85"/>
    <mergeCell ref="D52:L52"/>
    <mergeCell ref="D58:L58"/>
    <mergeCell ref="D59:L59"/>
    <mergeCell ref="D60:L64"/>
    <mergeCell ref="D65:L65"/>
    <mergeCell ref="D66:L66"/>
    <mergeCell ref="D38:L38"/>
    <mergeCell ref="D41:L41"/>
    <mergeCell ref="D44:L44"/>
    <mergeCell ref="D45:L45"/>
    <mergeCell ref="D46:L50"/>
    <mergeCell ref="D51:L51"/>
    <mergeCell ref="D23:L23"/>
    <mergeCell ref="D24:L24"/>
    <mergeCell ref="D30:L30"/>
    <mergeCell ref="D31:L31"/>
    <mergeCell ref="D32:L36"/>
    <mergeCell ref="D37:L37"/>
    <mergeCell ref="B8:D8"/>
    <mergeCell ref="B9:L9"/>
    <mergeCell ref="B10:C10"/>
    <mergeCell ref="D16:L16"/>
    <mergeCell ref="D17:L17"/>
    <mergeCell ref="D18:L22"/>
    <mergeCell ref="B2:L2"/>
    <mergeCell ref="B3:L3"/>
    <mergeCell ref="B4:L4"/>
    <mergeCell ref="B5:L5"/>
    <mergeCell ref="B6:D6"/>
    <mergeCell ref="E6:E7"/>
    <mergeCell ref="F6:F7"/>
    <mergeCell ref="G6:I6"/>
    <mergeCell ref="J6:L8"/>
    <mergeCell ref="B7:D7"/>
  </mergeCells>
  <conditionalFormatting sqref="D54">
    <cfRule type="expression" dxfId="119" priority="3" stopIfTrue="1">
      <formula>NOT(MONTH(D54)=$B$35)</formula>
    </cfRule>
    <cfRule type="expression" dxfId="118" priority="4" stopIfTrue="1">
      <formula>MATCH(D54,(((#REF!))),0)&gt;0</formula>
    </cfRule>
  </conditionalFormatting>
  <conditionalFormatting sqref="D56">
    <cfRule type="expression" dxfId="117" priority="1" stopIfTrue="1">
      <formula>NOT(MONTH(D56)=$B$35)</formula>
    </cfRule>
    <cfRule type="expression" dxfId="116" priority="2" stopIfTrue="1">
      <formula>MATCH(D56,(((#REF!))),0)&gt;0</formula>
    </cfRule>
  </conditionalFormatting>
  <conditionalFormatting sqref="L12 L26 L54">
    <cfRule type="expression" dxfId="115" priority="11" stopIfTrue="1">
      <formula>NOT(MONTH(L12)=$B$35)</formula>
    </cfRule>
    <cfRule type="expression" dxfId="114" priority="12" stopIfTrue="1">
      <formula>MATCH(L12,(((#REF!))),0)&gt;0</formula>
    </cfRule>
  </conditionalFormatting>
  <conditionalFormatting sqref="L14">
    <cfRule type="expression" dxfId="113" priority="9" stopIfTrue="1">
      <formula>NOT(MONTH(L14)=$B$35)</formula>
    </cfRule>
    <cfRule type="expression" dxfId="112" priority="10" stopIfTrue="1">
      <formula>MATCH(L14,(((#REF!))),0)&gt;0</formula>
    </cfRule>
  </conditionalFormatting>
  <conditionalFormatting sqref="L28">
    <cfRule type="expression" dxfId="111" priority="7" stopIfTrue="1">
      <formula>NOT(MONTH(L28)=$B$35)</formula>
    </cfRule>
    <cfRule type="expression" dxfId="110" priority="8" stopIfTrue="1">
      <formula>MATCH(L28,(((#REF!))),0)&gt;0</formula>
    </cfRule>
  </conditionalFormatting>
  <conditionalFormatting sqref="L42">
    <cfRule type="expression" dxfId="109" priority="5" stopIfTrue="1">
      <formula>NOT(MONTH(L42)=$B$35)</formula>
    </cfRule>
    <cfRule type="expression" dxfId="108" priority="6" stopIfTrue="1">
      <formula>MATCH(L42,(((#REF!))),0)&gt;0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24</vt:i4>
      </vt:variant>
    </vt:vector>
  </HeadingPairs>
  <TitlesOfParts>
    <vt:vector size="24" baseType="lpstr">
      <vt:lpstr>1A</vt:lpstr>
      <vt:lpstr>1B</vt:lpstr>
      <vt:lpstr>1C</vt:lpstr>
      <vt:lpstr>1D</vt:lpstr>
      <vt:lpstr>2A</vt:lpstr>
      <vt:lpstr>2B</vt:lpstr>
      <vt:lpstr>2C</vt:lpstr>
      <vt:lpstr>2D</vt:lpstr>
      <vt:lpstr>3A</vt:lpstr>
      <vt:lpstr>3B</vt:lpstr>
      <vt:lpstr>3C</vt:lpstr>
      <vt:lpstr>3D</vt:lpstr>
      <vt:lpstr>4A</vt:lpstr>
      <vt:lpstr>4B</vt:lpstr>
      <vt:lpstr>4C</vt:lpstr>
      <vt:lpstr>4D</vt:lpstr>
      <vt:lpstr>5A</vt:lpstr>
      <vt:lpstr>5B</vt:lpstr>
      <vt:lpstr>5C</vt:lpstr>
      <vt:lpstr>5D</vt:lpstr>
      <vt:lpstr>6A</vt:lpstr>
      <vt:lpstr>6B</vt:lpstr>
      <vt:lpstr>6C</vt:lpstr>
      <vt:lpstr>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Marzia Santo</cp:lastModifiedBy>
  <dcterms:created xsi:type="dcterms:W3CDTF">2023-08-23T15:33:10Z</dcterms:created>
  <dcterms:modified xsi:type="dcterms:W3CDTF">2024-01-18T07:30:28Z</dcterms:modified>
</cp:coreProperties>
</file>